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zabela.cichocka\Desktop\"/>
    </mc:Choice>
  </mc:AlternateContent>
  <bookViews>
    <workbookView xWindow="0" yWindow="0" windowWidth="19590" windowHeight="10590" firstSheet="1" activeTab="1"/>
  </bookViews>
  <sheets>
    <sheet name="dane_łatwe" sheetId="7" state="hidden" r:id="rId1"/>
    <sheet name="arkusz-do-druku" sheetId="4" r:id="rId2"/>
  </sheets>
  <calcPr calcId="162913"/>
</workbook>
</file>

<file path=xl/calcChain.xml><?xml version="1.0" encoding="utf-8"?>
<calcChain xmlns="http://schemas.openxmlformats.org/spreadsheetml/2006/main">
  <c r="AH2" i="7" l="1"/>
  <c r="R68" i="4" l="1"/>
  <c r="AF2" i="7"/>
  <c r="AJ2" i="7" s="1"/>
  <c r="R72" i="4" s="1"/>
  <c r="AM2" i="7"/>
  <c r="AL2" i="7"/>
  <c r="AG4" i="7"/>
  <c r="AF4" i="7"/>
  <c r="AK6" i="7"/>
  <c r="AL6" i="7"/>
  <c r="AK7" i="7"/>
  <c r="AL7" i="7"/>
  <c r="AK8" i="7"/>
  <c r="AL8" i="7"/>
  <c r="AK9" i="7"/>
  <c r="AL9" i="7"/>
  <c r="AK10" i="7"/>
  <c r="AL10" i="7"/>
  <c r="AK11" i="7"/>
  <c r="AL11" i="7"/>
  <c r="AK12" i="7"/>
  <c r="AL12" i="7"/>
  <c r="AK13" i="7"/>
  <c r="AL13" i="7"/>
  <c r="AK14" i="7"/>
  <c r="AL14" i="7"/>
  <c r="AK15" i="7"/>
  <c r="AL15" i="7"/>
  <c r="AK16" i="7"/>
  <c r="AL16" i="7"/>
  <c r="AK17" i="7"/>
  <c r="AL17" i="7"/>
  <c r="AK18" i="7"/>
  <c r="AL18" i="7"/>
  <c r="AK19" i="7"/>
  <c r="AL19" i="7"/>
  <c r="AK20" i="7"/>
  <c r="AL20" i="7"/>
  <c r="AK21" i="7"/>
  <c r="AL21" i="7"/>
  <c r="AK22" i="7"/>
  <c r="AL22" i="7"/>
  <c r="AK23" i="7"/>
  <c r="AL23" i="7"/>
  <c r="AK24" i="7"/>
  <c r="AL24" i="7"/>
  <c r="AK25" i="7"/>
  <c r="AL25" i="7"/>
  <c r="AK26" i="7"/>
  <c r="AL26" i="7"/>
  <c r="AK27" i="7"/>
  <c r="AL27" i="7"/>
  <c r="AK28" i="7"/>
  <c r="AL28" i="7"/>
  <c r="AK29" i="7"/>
  <c r="AL29" i="7"/>
  <c r="AK30" i="7"/>
  <c r="AL30" i="7"/>
  <c r="AK31" i="7"/>
  <c r="AL31" i="7"/>
  <c r="AK32" i="7"/>
  <c r="AL32" i="7"/>
  <c r="AK33" i="7"/>
  <c r="AL33" i="7"/>
  <c r="AK34" i="7"/>
  <c r="AL34" i="7"/>
  <c r="AK35" i="7"/>
  <c r="AL35" i="7"/>
  <c r="AK36" i="7"/>
  <c r="AL36" i="7"/>
  <c r="AK37" i="7"/>
  <c r="AL37" i="7"/>
  <c r="AK38" i="7"/>
  <c r="AL38" i="7"/>
  <c r="AK39" i="7"/>
  <c r="AL39" i="7"/>
  <c r="AK40" i="7"/>
  <c r="AL40" i="7"/>
  <c r="AK41" i="7"/>
  <c r="AL41" i="7"/>
  <c r="AK42" i="7"/>
  <c r="AL42" i="7"/>
  <c r="AK43" i="7"/>
  <c r="AL43" i="7"/>
  <c r="AK44" i="7"/>
  <c r="AL44" i="7"/>
  <c r="AK45" i="7"/>
  <c r="AL45" i="7"/>
  <c r="AK46" i="7"/>
  <c r="AL46" i="7"/>
  <c r="AK47" i="7"/>
  <c r="AL47" i="7"/>
  <c r="AK48" i="7"/>
  <c r="AL48" i="7"/>
  <c r="AK49" i="7"/>
  <c r="AL49" i="7"/>
  <c r="AK50" i="7"/>
  <c r="AL50" i="7"/>
  <c r="AK51" i="7"/>
  <c r="AL51" i="7"/>
  <c r="AK52" i="7"/>
  <c r="AL52" i="7"/>
  <c r="AK53" i="7"/>
  <c r="AL53" i="7"/>
  <c r="AK54" i="7"/>
  <c r="AL54" i="7"/>
  <c r="AK55" i="7"/>
  <c r="AL55" i="7"/>
  <c r="AK56" i="7"/>
  <c r="AL56" i="7"/>
  <c r="AK57" i="7"/>
  <c r="AL57" i="7"/>
  <c r="AK58" i="7"/>
  <c r="AL58" i="7"/>
  <c r="AK59" i="7"/>
  <c r="AL59" i="7"/>
  <c r="AK60" i="7"/>
  <c r="AL60" i="7"/>
  <c r="AK61" i="7"/>
  <c r="AL61" i="7"/>
  <c r="AK62" i="7"/>
  <c r="AL62" i="7"/>
  <c r="AK63" i="7"/>
  <c r="AL63" i="7"/>
  <c r="AK64" i="7"/>
  <c r="AL64" i="7"/>
  <c r="AK65" i="7"/>
  <c r="AL65" i="7"/>
  <c r="AK66" i="7"/>
  <c r="AL66" i="7"/>
  <c r="AK67" i="7"/>
  <c r="AL67" i="7"/>
  <c r="AK68" i="7"/>
  <c r="AL68" i="7"/>
  <c r="AK69" i="7"/>
  <c r="AL69" i="7"/>
  <c r="AK70" i="7"/>
  <c r="AL70" i="7"/>
  <c r="AK71" i="7"/>
  <c r="AL71" i="7"/>
  <c r="AK72" i="7"/>
  <c r="AL72" i="7"/>
  <c r="AK73" i="7"/>
  <c r="AL73" i="7"/>
  <c r="AK74" i="7"/>
  <c r="AL74" i="7"/>
  <c r="AK75" i="7"/>
  <c r="AL75" i="7"/>
  <c r="AK76" i="7"/>
  <c r="AL76" i="7"/>
  <c r="AK77" i="7"/>
  <c r="AL77" i="7"/>
  <c r="AK78" i="7"/>
  <c r="AL78" i="7"/>
  <c r="AK79" i="7"/>
  <c r="AL79" i="7"/>
  <c r="AK80" i="7"/>
  <c r="AL80" i="7"/>
  <c r="AK81" i="7"/>
  <c r="AL81" i="7"/>
  <c r="AK82" i="7"/>
  <c r="AL82" i="7"/>
  <c r="AK83" i="7"/>
  <c r="AL83" i="7"/>
  <c r="AK84" i="7"/>
  <c r="AL84" i="7"/>
  <c r="AK85" i="7"/>
  <c r="AL85" i="7"/>
  <c r="AK86" i="7"/>
  <c r="AL86" i="7"/>
  <c r="AK87" i="7"/>
  <c r="AL87" i="7"/>
  <c r="AK88" i="7"/>
  <c r="AL88" i="7"/>
  <c r="AK89" i="7"/>
  <c r="AL89" i="7"/>
  <c r="AK90" i="7"/>
  <c r="AL90" i="7"/>
  <c r="AK91" i="7"/>
  <c r="AL91" i="7"/>
  <c r="AK92" i="7"/>
  <c r="AL92" i="7"/>
  <c r="AK93" i="7"/>
  <c r="AL93" i="7"/>
  <c r="AK94" i="7"/>
  <c r="AL94" i="7"/>
  <c r="AK95" i="7"/>
  <c r="AL95" i="7"/>
  <c r="AK96" i="7"/>
  <c r="AL96" i="7"/>
  <c r="AK97" i="7"/>
  <c r="AL97" i="7"/>
  <c r="AK98" i="7"/>
  <c r="AL98" i="7"/>
  <c r="AK99" i="7"/>
  <c r="AL99" i="7"/>
  <c r="AK100" i="7"/>
  <c r="AL100" i="7"/>
  <c r="AK101" i="7"/>
  <c r="AL101" i="7"/>
  <c r="AK102" i="7"/>
  <c r="AL102" i="7"/>
  <c r="AK103" i="7"/>
  <c r="AL103" i="7"/>
  <c r="AK104" i="7"/>
  <c r="AL104" i="7"/>
  <c r="AK105" i="7"/>
  <c r="AL105" i="7"/>
  <c r="AK106" i="7"/>
  <c r="AL106" i="7"/>
  <c r="AK107" i="7"/>
  <c r="AL107" i="7"/>
  <c r="AK108" i="7"/>
  <c r="AL108" i="7"/>
  <c r="AK109" i="7"/>
  <c r="AL109" i="7"/>
  <c r="AK110" i="7"/>
  <c r="AL110" i="7"/>
  <c r="AK111" i="7"/>
  <c r="AL111" i="7"/>
  <c r="AK112" i="7"/>
  <c r="AL112" i="7"/>
  <c r="AK113" i="7"/>
  <c r="AL113" i="7"/>
  <c r="AK114" i="7"/>
  <c r="AL114" i="7"/>
  <c r="AK115" i="7"/>
  <c r="AL115" i="7"/>
  <c r="AK116" i="7"/>
  <c r="AL116" i="7"/>
  <c r="AK117" i="7"/>
  <c r="AL117" i="7"/>
  <c r="AK118" i="7"/>
  <c r="AL118" i="7"/>
  <c r="AK119" i="7"/>
  <c r="AL119" i="7"/>
  <c r="AK120" i="7"/>
  <c r="AL120" i="7"/>
  <c r="AG2" i="7"/>
  <c r="K68" i="4"/>
  <c r="AI2" i="7"/>
  <c r="K72" i="4" s="1"/>
  <c r="AK2" i="7"/>
  <c r="AK3" i="7"/>
  <c r="AL3" i="7"/>
  <c r="AK4" i="7"/>
  <c r="AL4" i="7"/>
  <c r="AK5" i="7"/>
  <c r="AL5" i="7"/>
  <c r="A2" i="7"/>
  <c r="B4" i="7"/>
  <c r="AE4" i="7"/>
  <c r="AH4" i="7"/>
  <c r="AJ4" i="7" s="1"/>
  <c r="AE2" i="7"/>
  <c r="BD2" i="7"/>
  <c r="BC2" i="7"/>
  <c r="AE5" i="7"/>
  <c r="AF5" i="7"/>
  <c r="AG5" i="7"/>
  <c r="AH5" i="7"/>
  <c r="AE6" i="7"/>
  <c r="AF6" i="7"/>
  <c r="AG6" i="7"/>
  <c r="AH6" i="7"/>
  <c r="AE7" i="7"/>
  <c r="AF7" i="7"/>
  <c r="AJ7" i="7"/>
  <c r="AG7" i="7"/>
  <c r="AI7" i="7"/>
  <c r="AH7" i="7"/>
  <c r="AF3" i="7"/>
  <c r="AH3" i="7"/>
  <c r="AJ3" i="7" s="1"/>
  <c r="AG3" i="7"/>
  <c r="AE3" i="7"/>
  <c r="AE8" i="7"/>
  <c r="AF8" i="7"/>
  <c r="AI8" i="7"/>
  <c r="AJ8" i="7"/>
  <c r="AG8" i="7"/>
  <c r="AH8" i="7"/>
  <c r="AE9" i="7"/>
  <c r="AF9" i="7"/>
  <c r="AG9" i="7"/>
  <c r="AI9" i="7"/>
  <c r="AH9" i="7"/>
  <c r="AJ9" i="7"/>
  <c r="AE10" i="7"/>
  <c r="AF10" i="7"/>
  <c r="AG10" i="7"/>
  <c r="AH10" i="7"/>
  <c r="AJ10" i="7"/>
  <c r="AE11" i="7"/>
  <c r="AF11" i="7"/>
  <c r="AG11" i="7"/>
  <c r="AH11" i="7"/>
  <c r="AE12" i="7"/>
  <c r="AF12" i="7"/>
  <c r="AG12" i="7"/>
  <c r="AH12" i="7"/>
  <c r="AE13" i="7"/>
  <c r="AF13" i="7"/>
  <c r="AG13" i="7"/>
  <c r="AH13" i="7"/>
  <c r="AE14" i="7"/>
  <c r="AF14" i="7"/>
  <c r="AG14" i="7"/>
  <c r="AI14" i="7"/>
  <c r="AH14" i="7"/>
  <c r="AJ14" i="7"/>
  <c r="AE15" i="7"/>
  <c r="AF15" i="7"/>
  <c r="AG15" i="7"/>
  <c r="AI15" i="7"/>
  <c r="AH15" i="7"/>
  <c r="AJ15" i="7"/>
  <c r="AE16" i="7"/>
  <c r="AF16" i="7"/>
  <c r="AG16" i="7"/>
  <c r="AH16" i="7"/>
  <c r="AE17" i="7"/>
  <c r="AF17" i="7"/>
  <c r="AG17" i="7"/>
  <c r="AI17" i="7"/>
  <c r="AH17" i="7"/>
  <c r="AE18" i="7"/>
  <c r="AF18" i="7"/>
  <c r="AG18" i="7"/>
  <c r="AI18" i="7"/>
  <c r="AH18" i="7"/>
  <c r="AE19" i="7"/>
  <c r="AF19" i="7"/>
  <c r="AI19" i="7"/>
  <c r="AG19" i="7"/>
  <c r="AH19" i="7"/>
  <c r="AE20" i="7"/>
  <c r="AF20" i="7"/>
  <c r="AJ20" i="7"/>
  <c r="AG20" i="7"/>
  <c r="AH20" i="7"/>
  <c r="AE21" i="7"/>
  <c r="AF21" i="7"/>
  <c r="AG21" i="7"/>
  <c r="AI21" i="7"/>
  <c r="AH21" i="7"/>
  <c r="AJ21" i="7"/>
  <c r="AE22" i="7"/>
  <c r="AF22" i="7"/>
  <c r="AI22" i="7"/>
  <c r="AG22" i="7"/>
  <c r="AH22" i="7"/>
  <c r="AE23" i="7"/>
  <c r="AF23" i="7"/>
  <c r="AJ23" i="7"/>
  <c r="AG23" i="7"/>
  <c r="AH23" i="7"/>
  <c r="AE24" i="7"/>
  <c r="AF24" i="7"/>
  <c r="AI24" i="7"/>
  <c r="AG24" i="7"/>
  <c r="AH24" i="7"/>
  <c r="AE25" i="7"/>
  <c r="AF25" i="7"/>
  <c r="AG25" i="7"/>
  <c r="AH25" i="7"/>
  <c r="AJ25" i="7"/>
  <c r="AE26" i="7"/>
  <c r="AF26" i="7"/>
  <c r="AG26" i="7"/>
  <c r="AH26" i="7"/>
  <c r="AE27" i="7"/>
  <c r="AF27" i="7"/>
  <c r="AI27" i="7"/>
  <c r="AG27" i="7"/>
  <c r="AH27" i="7"/>
  <c r="AE28" i="7"/>
  <c r="AF28" i="7"/>
  <c r="AI28" i="7"/>
  <c r="AG28" i="7"/>
  <c r="AH28" i="7"/>
  <c r="AE29" i="7"/>
  <c r="AF29" i="7"/>
  <c r="AI29" i="7"/>
  <c r="AG29" i="7"/>
  <c r="AH29" i="7"/>
  <c r="AJ29" i="7"/>
  <c r="AE30" i="7"/>
  <c r="AF30" i="7"/>
  <c r="AI30" i="7"/>
  <c r="AG30" i="7"/>
  <c r="AH30" i="7"/>
  <c r="AJ30" i="7"/>
  <c r="AE31" i="7"/>
  <c r="AF31" i="7"/>
  <c r="AG31" i="7"/>
  <c r="AH31" i="7"/>
  <c r="AE32" i="7"/>
  <c r="AF32" i="7"/>
  <c r="AG32" i="7"/>
  <c r="AI32" i="7"/>
  <c r="AH32" i="7"/>
  <c r="AJ32" i="7"/>
  <c r="AE33" i="7"/>
  <c r="AF33" i="7"/>
  <c r="AI33" i="7"/>
  <c r="AG33" i="7"/>
  <c r="AH33" i="7"/>
  <c r="AJ33" i="7"/>
  <c r="AE34" i="7"/>
  <c r="AF34" i="7"/>
  <c r="AG34" i="7"/>
  <c r="AI34" i="7"/>
  <c r="AH34" i="7"/>
  <c r="AJ34" i="7"/>
  <c r="AE35" i="7"/>
  <c r="AF35" i="7"/>
  <c r="AI35" i="7"/>
  <c r="AG35" i="7"/>
  <c r="AH35" i="7"/>
  <c r="AE36" i="7"/>
  <c r="AF36" i="7"/>
  <c r="AI36" i="7"/>
  <c r="AG36" i="7"/>
  <c r="AH36" i="7"/>
  <c r="AJ36" i="7"/>
  <c r="AE37" i="7"/>
  <c r="AF37" i="7"/>
  <c r="AI37" i="7"/>
  <c r="AG37" i="7"/>
  <c r="AH37" i="7"/>
  <c r="AE38" i="7"/>
  <c r="AF38" i="7"/>
  <c r="AI38" i="7"/>
  <c r="AG38" i="7"/>
  <c r="AH38" i="7"/>
  <c r="AJ38" i="7"/>
  <c r="AE39" i="7"/>
  <c r="AF39" i="7"/>
  <c r="AI39" i="7"/>
  <c r="AG39" i="7"/>
  <c r="AH39" i="7"/>
  <c r="AJ39" i="7"/>
  <c r="AE40" i="7"/>
  <c r="AF40" i="7"/>
  <c r="AI40" i="7"/>
  <c r="AG40" i="7"/>
  <c r="AH40" i="7"/>
  <c r="AJ40" i="7"/>
  <c r="AE41" i="7"/>
  <c r="AF41" i="7"/>
  <c r="AI41" i="7"/>
  <c r="AG41" i="7"/>
  <c r="AH41" i="7"/>
  <c r="AE42" i="7"/>
  <c r="AF42" i="7"/>
  <c r="AI42" i="7"/>
  <c r="AG42" i="7"/>
  <c r="AH42" i="7"/>
  <c r="AE43" i="7"/>
  <c r="AF43" i="7"/>
  <c r="AI43" i="7"/>
  <c r="AG43" i="7"/>
  <c r="AH43" i="7"/>
  <c r="AJ43" i="7"/>
  <c r="AE44" i="7"/>
  <c r="AF44" i="7"/>
  <c r="AI44" i="7"/>
  <c r="AG44" i="7"/>
  <c r="AH44" i="7"/>
  <c r="AE45" i="7"/>
  <c r="AF45" i="7"/>
  <c r="AI45" i="7"/>
  <c r="AG45" i="7"/>
  <c r="AH45" i="7"/>
  <c r="AE46" i="7"/>
  <c r="AF46" i="7"/>
  <c r="AG46" i="7"/>
  <c r="AI46" i="7"/>
  <c r="AH46" i="7"/>
  <c r="AJ46" i="7"/>
  <c r="AE47" i="7"/>
  <c r="AF47" i="7"/>
  <c r="AI47" i="7"/>
  <c r="AG47" i="7"/>
  <c r="AH47" i="7"/>
  <c r="AJ47" i="7"/>
  <c r="AE48" i="7"/>
  <c r="AF48" i="7"/>
  <c r="AG48" i="7"/>
  <c r="AI48" i="7"/>
  <c r="AH48" i="7"/>
  <c r="AJ48" i="7"/>
  <c r="AE49" i="7"/>
  <c r="AF49" i="7"/>
  <c r="AI49" i="7"/>
  <c r="AG49" i="7"/>
  <c r="AH49" i="7"/>
  <c r="AJ49" i="7"/>
  <c r="AE50" i="7"/>
  <c r="AF50" i="7"/>
  <c r="AG50" i="7"/>
  <c r="AH50" i="7"/>
  <c r="AI50" i="7"/>
  <c r="AE51" i="7"/>
  <c r="AF51" i="7"/>
  <c r="AI51" i="7"/>
  <c r="AG51" i="7"/>
  <c r="AH51" i="7"/>
  <c r="AE52" i="7"/>
  <c r="AF52" i="7"/>
  <c r="AG52" i="7"/>
  <c r="AI52" i="7"/>
  <c r="AH52" i="7"/>
  <c r="AJ52" i="7"/>
  <c r="AE53" i="7"/>
  <c r="AF53" i="7"/>
  <c r="AI53" i="7"/>
  <c r="AG53" i="7"/>
  <c r="AH53" i="7"/>
  <c r="AE54" i="7"/>
  <c r="AF54" i="7"/>
  <c r="AI54" i="7"/>
  <c r="AG54" i="7"/>
  <c r="AH54" i="7"/>
  <c r="AJ54" i="7"/>
  <c r="AE55" i="7"/>
  <c r="AF55" i="7"/>
  <c r="AG55" i="7"/>
  <c r="AI55" i="7"/>
  <c r="AH55" i="7"/>
  <c r="AJ55" i="7"/>
  <c r="AE56" i="7"/>
  <c r="AF56" i="7"/>
  <c r="AI56" i="7"/>
  <c r="AG56" i="7"/>
  <c r="AH56" i="7"/>
  <c r="AE57" i="7"/>
  <c r="AF57" i="7"/>
  <c r="AG57" i="7"/>
  <c r="AI57" i="7"/>
  <c r="AH57" i="7"/>
  <c r="AJ57" i="7"/>
  <c r="AE58" i="7"/>
  <c r="AF58" i="7"/>
  <c r="AI58" i="7"/>
  <c r="AG58" i="7"/>
  <c r="AH58" i="7"/>
  <c r="AE59" i="7"/>
  <c r="AF59" i="7"/>
  <c r="AG59" i="7"/>
  <c r="AI59" i="7"/>
  <c r="AH59" i="7"/>
  <c r="AJ59" i="7"/>
  <c r="AE60" i="7"/>
  <c r="AF60" i="7"/>
  <c r="AI60" i="7"/>
  <c r="AG60" i="7"/>
  <c r="AH60" i="7"/>
  <c r="AE61" i="7"/>
  <c r="AF61" i="7"/>
  <c r="AG61" i="7"/>
  <c r="AI61" i="7"/>
  <c r="AH61" i="7"/>
  <c r="AJ61" i="7"/>
  <c r="AE62" i="7"/>
  <c r="AF62" i="7"/>
  <c r="AI62" i="7"/>
  <c r="AG62" i="7"/>
  <c r="AH62" i="7"/>
  <c r="AJ62" i="7"/>
  <c r="AE63" i="7"/>
  <c r="AF63" i="7"/>
  <c r="AG63" i="7"/>
  <c r="AI63" i="7"/>
  <c r="AH63" i="7"/>
  <c r="AJ63" i="7"/>
  <c r="AE64" i="7"/>
  <c r="AF64" i="7"/>
  <c r="AI64" i="7"/>
  <c r="AG64" i="7"/>
  <c r="AH64" i="7"/>
  <c r="AE65" i="7"/>
  <c r="AF65" i="7"/>
  <c r="AG65" i="7"/>
  <c r="AI65" i="7"/>
  <c r="AH65" i="7"/>
  <c r="AJ65" i="7"/>
  <c r="AE66" i="7"/>
  <c r="AF66" i="7"/>
  <c r="AI66" i="7"/>
  <c r="AG66" i="7"/>
  <c r="AH66" i="7"/>
  <c r="AE67" i="7"/>
  <c r="AF67" i="7"/>
  <c r="AG67" i="7"/>
  <c r="AI67" i="7"/>
  <c r="AH67" i="7"/>
  <c r="AJ67" i="7"/>
  <c r="AE68" i="7"/>
  <c r="AF68" i="7"/>
  <c r="AI68" i="7"/>
  <c r="AG68" i="7"/>
  <c r="AH68" i="7"/>
  <c r="AE69" i="7"/>
  <c r="AF69" i="7"/>
  <c r="AG69" i="7"/>
  <c r="AI69" i="7"/>
  <c r="AH69" i="7"/>
  <c r="AJ69" i="7"/>
  <c r="AE70" i="7"/>
  <c r="AF70" i="7"/>
  <c r="AI70" i="7"/>
  <c r="AG70" i="7"/>
  <c r="AH70" i="7"/>
  <c r="AJ70" i="7"/>
  <c r="AE71" i="7"/>
  <c r="AF71" i="7"/>
  <c r="AG71" i="7"/>
  <c r="AI71" i="7"/>
  <c r="AH71" i="7"/>
  <c r="AJ71" i="7"/>
  <c r="AE72" i="7"/>
  <c r="AF72" i="7"/>
  <c r="AI72" i="7"/>
  <c r="AG72" i="7"/>
  <c r="AH72" i="7"/>
  <c r="AE73" i="7"/>
  <c r="AF73" i="7"/>
  <c r="AG73" i="7"/>
  <c r="AI73" i="7"/>
  <c r="AH73" i="7"/>
  <c r="AJ73" i="7"/>
  <c r="AE74" i="7"/>
  <c r="AF74" i="7"/>
  <c r="AI74" i="7"/>
  <c r="AG74" i="7"/>
  <c r="AH74" i="7"/>
  <c r="AE75" i="7"/>
  <c r="AF75" i="7"/>
  <c r="AG75" i="7"/>
  <c r="AI75" i="7"/>
  <c r="AH75" i="7"/>
  <c r="AJ75" i="7"/>
  <c r="AE76" i="7"/>
  <c r="AF76" i="7"/>
  <c r="AI76" i="7"/>
  <c r="AG76" i="7"/>
  <c r="AH76" i="7"/>
  <c r="AJ76" i="7"/>
  <c r="AE77" i="7"/>
  <c r="AF77" i="7"/>
  <c r="AG77" i="7"/>
  <c r="AI77" i="7"/>
  <c r="AH77" i="7"/>
  <c r="AJ77" i="7"/>
  <c r="AE78" i="7"/>
  <c r="AF78" i="7"/>
  <c r="AI78" i="7"/>
  <c r="AG78" i="7"/>
  <c r="AH78" i="7"/>
  <c r="AE79" i="7"/>
  <c r="AF79" i="7"/>
  <c r="AG79" i="7"/>
  <c r="AI79" i="7"/>
  <c r="AH79" i="7"/>
  <c r="AJ79" i="7"/>
  <c r="AE80" i="7"/>
  <c r="AF80" i="7"/>
  <c r="AI80" i="7"/>
  <c r="AG80" i="7"/>
  <c r="AH80" i="7"/>
  <c r="AJ80" i="7"/>
  <c r="AE81" i="7"/>
  <c r="AF81" i="7"/>
  <c r="AG81" i="7"/>
  <c r="AI81" i="7"/>
  <c r="AH81" i="7"/>
  <c r="AJ81" i="7"/>
  <c r="AE82" i="7"/>
  <c r="AF82" i="7"/>
  <c r="AI82" i="7"/>
  <c r="AG82" i="7"/>
  <c r="AH82" i="7"/>
  <c r="AE83" i="7"/>
  <c r="AF83" i="7"/>
  <c r="AG83" i="7"/>
  <c r="AI83" i="7"/>
  <c r="AH83" i="7"/>
  <c r="AJ83" i="7"/>
  <c r="AE84" i="7"/>
  <c r="AF84" i="7"/>
  <c r="AI84" i="7"/>
  <c r="AG84" i="7"/>
  <c r="AH84" i="7"/>
  <c r="AE85" i="7"/>
  <c r="AF85" i="7"/>
  <c r="AG85" i="7"/>
  <c r="AI85" i="7"/>
  <c r="AH85" i="7"/>
  <c r="AJ85" i="7"/>
  <c r="AE86" i="7"/>
  <c r="AF86" i="7"/>
  <c r="AI86" i="7"/>
  <c r="AG86" i="7"/>
  <c r="AH86" i="7"/>
  <c r="AJ86" i="7"/>
  <c r="AE87" i="7"/>
  <c r="AF87" i="7"/>
  <c r="AG87" i="7"/>
  <c r="AI87" i="7"/>
  <c r="AH87" i="7"/>
  <c r="AJ87" i="7"/>
  <c r="AE88" i="7"/>
  <c r="AF88" i="7"/>
  <c r="AI88" i="7"/>
  <c r="AG88" i="7"/>
  <c r="AH88" i="7"/>
  <c r="AJ88" i="7"/>
  <c r="AE89" i="7"/>
  <c r="AF89" i="7"/>
  <c r="AG89" i="7"/>
  <c r="AI89" i="7"/>
  <c r="AH89" i="7"/>
  <c r="AJ89" i="7"/>
  <c r="AE90" i="7"/>
  <c r="AF90" i="7"/>
  <c r="AI90" i="7"/>
  <c r="AG90" i="7"/>
  <c r="AH90" i="7"/>
  <c r="AE91" i="7"/>
  <c r="AF91" i="7"/>
  <c r="AG91" i="7"/>
  <c r="AI91" i="7"/>
  <c r="AH91" i="7"/>
  <c r="AJ91" i="7"/>
  <c r="AE92" i="7"/>
  <c r="AF92" i="7"/>
  <c r="AI92" i="7"/>
  <c r="AG92" i="7"/>
  <c r="AH92" i="7"/>
  <c r="AE93" i="7"/>
  <c r="AF93" i="7"/>
  <c r="AG93" i="7"/>
  <c r="AI93" i="7"/>
  <c r="AH93" i="7"/>
  <c r="AJ93" i="7"/>
  <c r="AE94" i="7"/>
  <c r="AF94" i="7"/>
  <c r="AI94" i="7"/>
  <c r="AG94" i="7"/>
  <c r="AH94" i="7"/>
  <c r="AJ94" i="7"/>
  <c r="AE95" i="7"/>
  <c r="AF95" i="7"/>
  <c r="AG95" i="7"/>
  <c r="AI95" i="7"/>
  <c r="AH95" i="7"/>
  <c r="AJ95" i="7"/>
  <c r="AE96" i="7"/>
  <c r="AF96" i="7"/>
  <c r="AI96" i="7"/>
  <c r="AG96" i="7"/>
  <c r="AH96" i="7"/>
  <c r="AJ96" i="7"/>
  <c r="AE97" i="7"/>
  <c r="AF97" i="7"/>
  <c r="AG97" i="7"/>
  <c r="AI97" i="7"/>
  <c r="AH97" i="7"/>
  <c r="AJ97" i="7"/>
  <c r="AE98" i="7"/>
  <c r="AF98" i="7"/>
  <c r="AI98" i="7"/>
  <c r="AG98" i="7"/>
  <c r="AH98" i="7"/>
  <c r="AE99" i="7"/>
  <c r="AF99" i="7"/>
  <c r="AG99" i="7"/>
  <c r="AI99" i="7"/>
  <c r="AH99" i="7"/>
  <c r="AJ99" i="7"/>
  <c r="AE100" i="7"/>
  <c r="AF100" i="7"/>
  <c r="AI100" i="7"/>
  <c r="AG100" i="7"/>
  <c r="AH100" i="7"/>
  <c r="AE101" i="7"/>
  <c r="AF101" i="7"/>
  <c r="AG101" i="7"/>
  <c r="AI101" i="7"/>
  <c r="AH101" i="7"/>
  <c r="AJ101" i="7"/>
  <c r="AE102" i="7"/>
  <c r="AF102" i="7"/>
  <c r="AI102" i="7"/>
  <c r="AG102" i="7"/>
  <c r="AH102" i="7"/>
  <c r="AJ102" i="7"/>
  <c r="AE103" i="7"/>
  <c r="AF103" i="7"/>
  <c r="AG103" i="7"/>
  <c r="AI103" i="7"/>
  <c r="AH103" i="7"/>
  <c r="AJ103" i="7"/>
  <c r="AE104" i="7"/>
  <c r="AF104" i="7"/>
  <c r="AI104" i="7"/>
  <c r="AG104" i="7"/>
  <c r="AH104" i="7"/>
  <c r="AJ104" i="7"/>
  <c r="AE105" i="7"/>
  <c r="AF105" i="7"/>
  <c r="AG105" i="7"/>
  <c r="AI105" i="7"/>
  <c r="AH105" i="7"/>
  <c r="AJ105" i="7"/>
  <c r="AE106" i="7"/>
  <c r="AF106" i="7"/>
  <c r="AI106" i="7"/>
  <c r="AG106" i="7"/>
  <c r="AH106" i="7"/>
  <c r="AE107" i="7"/>
  <c r="AF107" i="7"/>
  <c r="AG107" i="7"/>
  <c r="AI107" i="7"/>
  <c r="AH107" i="7"/>
  <c r="AJ107" i="7"/>
  <c r="AE108" i="7"/>
  <c r="AF108" i="7"/>
  <c r="AI108" i="7"/>
  <c r="AG108" i="7"/>
  <c r="AH108" i="7"/>
  <c r="AE109" i="7"/>
  <c r="AF109" i="7"/>
  <c r="AG109" i="7"/>
  <c r="AI109" i="7"/>
  <c r="AH109" i="7"/>
  <c r="AJ109" i="7"/>
  <c r="AE110" i="7"/>
  <c r="AF110" i="7"/>
  <c r="AI110" i="7"/>
  <c r="AG110" i="7"/>
  <c r="AH110" i="7"/>
  <c r="AJ110" i="7"/>
  <c r="AE111" i="7"/>
  <c r="AF111" i="7"/>
  <c r="AG111" i="7"/>
  <c r="AI111" i="7"/>
  <c r="AH111" i="7"/>
  <c r="AJ111" i="7"/>
  <c r="AE112" i="7"/>
  <c r="AF112" i="7"/>
  <c r="AI112" i="7"/>
  <c r="AG112" i="7"/>
  <c r="AH112" i="7"/>
  <c r="AJ112" i="7"/>
  <c r="AE113" i="7"/>
  <c r="AF113" i="7"/>
  <c r="AG113" i="7"/>
  <c r="AI113" i="7"/>
  <c r="AH113" i="7"/>
  <c r="AJ113" i="7"/>
  <c r="AE114" i="7"/>
  <c r="AF114" i="7"/>
  <c r="AI114" i="7"/>
  <c r="AG114" i="7"/>
  <c r="AH114" i="7"/>
  <c r="AE115" i="7"/>
  <c r="AF115" i="7"/>
  <c r="AG115" i="7"/>
  <c r="AI115" i="7"/>
  <c r="AH115" i="7"/>
  <c r="AJ115" i="7"/>
  <c r="AE116" i="7"/>
  <c r="AF116" i="7"/>
  <c r="AI116" i="7"/>
  <c r="AG116" i="7"/>
  <c r="AH116" i="7"/>
  <c r="AE117" i="7"/>
  <c r="AF117" i="7"/>
  <c r="AG117" i="7"/>
  <c r="AI117" i="7"/>
  <c r="AH117" i="7"/>
  <c r="AJ117" i="7"/>
  <c r="AE118" i="7"/>
  <c r="AF118" i="7"/>
  <c r="AI118" i="7"/>
  <c r="AG118" i="7"/>
  <c r="AH118" i="7"/>
  <c r="AJ118" i="7"/>
  <c r="AE119" i="7"/>
  <c r="AF119" i="7"/>
  <c r="AG119" i="7"/>
  <c r="AI119" i="7"/>
  <c r="AH119" i="7"/>
  <c r="AJ119" i="7"/>
  <c r="AE120" i="7"/>
  <c r="AF120" i="7"/>
  <c r="AI120" i="7"/>
  <c r="AG120" i="7"/>
  <c r="AH120" i="7"/>
  <c r="AJ120" i="7"/>
  <c r="B3" i="7"/>
  <c r="B5" i="7"/>
  <c r="B6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62" i="7"/>
  <c r="B63" i="7"/>
  <c r="B64" i="7"/>
  <c r="B65" i="7"/>
  <c r="B66" i="7"/>
  <c r="B67" i="7"/>
  <c r="B68" i="7"/>
  <c r="B69" i="7"/>
  <c r="B70" i="7"/>
  <c r="B71" i="7"/>
  <c r="B72" i="7"/>
  <c r="B73" i="7"/>
  <c r="B74" i="7"/>
  <c r="B75" i="7"/>
  <c r="B76" i="7"/>
  <c r="B77" i="7"/>
  <c r="B78" i="7"/>
  <c r="B79" i="7"/>
  <c r="B80" i="7"/>
  <c r="B81" i="7"/>
  <c r="B82" i="7"/>
  <c r="B83" i="7"/>
  <c r="B84" i="7"/>
  <c r="B85" i="7"/>
  <c r="B86" i="7"/>
  <c r="B87" i="7"/>
  <c r="B88" i="7"/>
  <c r="B89" i="7"/>
  <c r="B90" i="7"/>
  <c r="B91" i="7"/>
  <c r="B92" i="7"/>
  <c r="B93" i="7"/>
  <c r="B94" i="7"/>
  <c r="B95" i="7"/>
  <c r="B96" i="7"/>
  <c r="B97" i="7"/>
  <c r="B98" i="7"/>
  <c r="B99" i="7"/>
  <c r="B100" i="7"/>
  <c r="B101" i="7"/>
  <c r="B102" i="7"/>
  <c r="B103" i="7"/>
  <c r="B104" i="7"/>
  <c r="B105" i="7"/>
  <c r="B106" i="7"/>
  <c r="B107" i="7"/>
  <c r="B108" i="7"/>
  <c r="B109" i="7"/>
  <c r="B110" i="7"/>
  <c r="B111" i="7"/>
  <c r="B112" i="7"/>
  <c r="B113" i="7"/>
  <c r="B114" i="7"/>
  <c r="B115" i="7"/>
  <c r="B116" i="7"/>
  <c r="B117" i="7"/>
  <c r="B118" i="7"/>
  <c r="B119" i="7"/>
  <c r="B120" i="7"/>
  <c r="B2" i="7"/>
  <c r="AJ53" i="7"/>
  <c r="AJ41" i="7"/>
  <c r="AJ35" i="7"/>
  <c r="AJ27" i="7"/>
  <c r="A3" i="7"/>
  <c r="AJ51" i="7"/>
  <c r="AJ45" i="7"/>
  <c r="AJ37" i="7"/>
  <c r="AJ31" i="7"/>
  <c r="AI5" i="7"/>
  <c r="AJ24" i="7"/>
  <c r="AJ12" i="7"/>
  <c r="AJ22" i="7"/>
  <c r="AJ19" i="7"/>
  <c r="AI25" i="7"/>
  <c r="AI12" i="7"/>
  <c r="AJ11" i="7"/>
  <c r="AI10" i="7"/>
  <c r="AJ26" i="7"/>
  <c r="AI20" i="7"/>
  <c r="AI16" i="7"/>
  <c r="AI13" i="7"/>
  <c r="AI6" i="7"/>
  <c r="AI4" i="7"/>
  <c r="AJ5" i="7"/>
  <c r="AJ16" i="7"/>
  <c r="AI3" i="7"/>
  <c r="AJ18" i="7"/>
  <c r="AJ17" i="7"/>
  <c r="AJ13" i="7"/>
  <c r="AI11" i="7"/>
  <c r="AJ6" i="7"/>
  <c r="AJ114" i="7"/>
  <c r="AJ106" i="7"/>
  <c r="AJ98" i="7"/>
  <c r="AJ90" i="7"/>
  <c r="AJ82" i="7"/>
  <c r="AJ72" i="7"/>
  <c r="AJ64" i="7"/>
  <c r="AJ56" i="7"/>
  <c r="AJ44" i="7"/>
  <c r="A4" i="7"/>
  <c r="AJ116" i="7"/>
  <c r="AJ108" i="7"/>
  <c r="AJ100" i="7"/>
  <c r="AJ92" i="7"/>
  <c r="AJ84" i="7"/>
  <c r="AJ78" i="7"/>
  <c r="AJ74" i="7"/>
  <c r="AJ66" i="7"/>
  <c r="AJ58" i="7"/>
  <c r="AJ50" i="7"/>
  <c r="AJ42" i="7"/>
  <c r="AI31" i="7"/>
  <c r="AJ28" i="7"/>
  <c r="AI26" i="7"/>
  <c r="AJ68" i="7"/>
  <c r="AJ60" i="7"/>
  <c r="AI23" i="7"/>
  <c r="A5" i="7"/>
  <c r="A6" i="7"/>
  <c r="A7" i="7"/>
  <c r="M79" i="4"/>
  <c r="K29" i="4"/>
  <c r="E68" i="4"/>
  <c r="E72" i="4"/>
  <c r="U79" i="4"/>
  <c r="L23" i="4"/>
  <c r="E70" i="4"/>
  <c r="M82" i="4"/>
  <c r="F44" i="4"/>
  <c r="Q85" i="4"/>
  <c r="Q79" i="4"/>
  <c r="Q82" i="4"/>
  <c r="I27" i="4"/>
  <c r="P37" i="4"/>
  <c r="H12" i="4"/>
  <c r="K31" i="4"/>
  <c r="U85" i="4"/>
  <c r="G39" i="4"/>
  <c r="E15" i="4"/>
  <c r="D18" i="4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63" i="7"/>
  <c r="A64" i="7"/>
  <c r="A65" i="7"/>
  <c r="A66" i="7"/>
  <c r="A67" i="7"/>
  <c r="A68" i="7"/>
  <c r="A69" i="7"/>
  <c r="A70" i="7"/>
  <c r="A71" i="7"/>
  <c r="A72" i="7"/>
  <c r="A73" i="7"/>
  <c r="A74" i="7"/>
  <c r="A75" i="7"/>
  <c r="A76" i="7"/>
  <c r="A77" i="7"/>
  <c r="A78" i="7"/>
  <c r="A79" i="7"/>
  <c r="A80" i="7"/>
  <c r="A81" i="7"/>
  <c r="A82" i="7"/>
  <c r="A83" i="7"/>
  <c r="A84" i="7"/>
  <c r="A85" i="7"/>
  <c r="A86" i="7"/>
  <c r="A87" i="7"/>
  <c r="A88" i="7"/>
  <c r="A89" i="7"/>
  <c r="A90" i="7"/>
  <c r="A91" i="7"/>
  <c r="A92" i="7"/>
  <c r="A93" i="7"/>
  <c r="A94" i="7"/>
  <c r="A95" i="7"/>
  <c r="A96" i="7"/>
  <c r="A97" i="7"/>
  <c r="A98" i="7"/>
  <c r="A99" i="7"/>
  <c r="A100" i="7"/>
  <c r="A101" i="7"/>
  <c r="A102" i="7"/>
  <c r="A103" i="7"/>
  <c r="A104" i="7"/>
  <c r="A105" i="7"/>
  <c r="A106" i="7"/>
  <c r="A107" i="7"/>
  <c r="A108" i="7"/>
  <c r="A109" i="7"/>
  <c r="A110" i="7"/>
  <c r="A111" i="7"/>
  <c r="A112" i="7"/>
  <c r="A113" i="7"/>
  <c r="A114" i="7"/>
  <c r="A115" i="7"/>
  <c r="A116" i="7"/>
  <c r="A117" i="7"/>
  <c r="A118" i="7"/>
  <c r="A119" i="7"/>
  <c r="A120" i="7"/>
  <c r="E74" i="4"/>
  <c r="H21" i="4"/>
  <c r="H9" i="4"/>
  <c r="F37" i="4"/>
  <c r="M85" i="4"/>
  <c r="U82" i="4"/>
  <c r="E41" i="4"/>
  <c r="R39" i="4"/>
</calcChain>
</file>

<file path=xl/sharedStrings.xml><?xml version="1.0" encoding="utf-8"?>
<sst xmlns="http://schemas.openxmlformats.org/spreadsheetml/2006/main" count="156" uniqueCount="105">
  <si>
    <t>Opis 1 (do 30 znaków)</t>
  </si>
  <si>
    <t>Nazwa wyrobu:</t>
  </si>
  <si>
    <t>Kategoria:</t>
  </si>
  <si>
    <t>Marka:</t>
  </si>
  <si>
    <t>Soki i napoje</t>
  </si>
  <si>
    <t>Nazwa</t>
  </si>
  <si>
    <t>Gramatura:</t>
  </si>
  <si>
    <t>Okres przydatności do spożycia:</t>
  </si>
  <si>
    <t>ADMINISTARTOR</t>
  </si>
  <si>
    <t>LOGISTYKA</t>
  </si>
  <si>
    <t>Indeks wyrobu</t>
  </si>
  <si>
    <t>Rodzaj opakowania:</t>
  </si>
  <si>
    <t>Krótki nr pozycji</t>
  </si>
  <si>
    <t>Kod EAN jednostki podstawowej:</t>
  </si>
  <si>
    <t>Kod EAN jednostki zbiorczej:</t>
  </si>
  <si>
    <t>Stawka podatku VAT:</t>
  </si>
  <si>
    <t>Jednostka podstawowa:</t>
  </si>
  <si>
    <t>Sztuka</t>
  </si>
  <si>
    <t>Zgrzewka</t>
  </si>
  <si>
    <t>Cena sprzedaży</t>
  </si>
  <si>
    <t>Imię i Nazwisko</t>
  </si>
  <si>
    <t>Wypełnił:</t>
  </si>
  <si>
    <t>Podpis:.........................................</t>
  </si>
  <si>
    <t>Data:................................</t>
  </si>
  <si>
    <t>F-P-/4.3/DL/2-3  Nr : ...................................</t>
  </si>
  <si>
    <t xml:space="preserve"> PLN</t>
  </si>
  <si>
    <t>Wyszukiwanie tekstowe</t>
  </si>
  <si>
    <t>=</t>
  </si>
  <si>
    <t>1 WARSTWA</t>
  </si>
  <si>
    <t>1 ZGRZEWKA</t>
  </si>
  <si>
    <t>1 PALETA</t>
  </si>
  <si>
    <t xml:space="preserve"> SZT</t>
  </si>
  <si>
    <t xml:space="preserve"> KG netto</t>
  </si>
  <si>
    <t xml:space="preserve"> ZG</t>
  </si>
  <si>
    <t xml:space="preserve"> KG brutto</t>
  </si>
  <si>
    <t xml:space="preserve"> WARSTW</t>
  </si>
  <si>
    <t>szerokość</t>
  </si>
  <si>
    <t>wysokość</t>
  </si>
  <si>
    <t>długość</t>
  </si>
  <si>
    <t xml:space="preserve"> cm</t>
  </si>
  <si>
    <t>Paleta</t>
  </si>
  <si>
    <t>Konwersja ilości:</t>
  </si>
  <si>
    <t>Wymiary:</t>
  </si>
  <si>
    <t>FINANSE</t>
  </si>
  <si>
    <t>Klasa księgi głównej:</t>
  </si>
  <si>
    <t>MPK:</t>
  </si>
  <si>
    <t>Data:</t>
  </si>
  <si>
    <t xml:space="preserve">NOWY INDEKS - KARTA IDENTYFIKACYJNA  </t>
  </si>
  <si>
    <t>MPK Marki:</t>
  </si>
  <si>
    <t>nazwa marki własnej</t>
  </si>
  <si>
    <t>(w opisach: nazwa produktu,brand, smak, waga/poj., ilość w op.zb.)</t>
  </si>
  <si>
    <t>Opis 2 (do 30 znaków - uzupełnienie Opisu 1)</t>
  </si>
  <si>
    <t>Cena dla wydań reklamowych</t>
  </si>
  <si>
    <t>marka</t>
  </si>
  <si>
    <t>kod sztuki</t>
  </si>
  <si>
    <t>kod zgrzewki</t>
  </si>
  <si>
    <t>ilość w zgrzewce</t>
  </si>
  <si>
    <t>jednostka miary</t>
  </si>
  <si>
    <t>waga zgrzewki netto</t>
  </si>
  <si>
    <t>waga zgrzewki brutto</t>
  </si>
  <si>
    <t>VAT</t>
  </si>
  <si>
    <t>ilość zgrzewek w warstwie</t>
  </si>
  <si>
    <t>ilość zgrzewek na palecie</t>
  </si>
  <si>
    <t>waga palety netto</t>
  </si>
  <si>
    <t>waga palety brutto</t>
  </si>
  <si>
    <t>data</t>
  </si>
  <si>
    <t>ilość warstw</t>
  </si>
  <si>
    <t>okres przydatności do spożycia</t>
  </si>
  <si>
    <t>dwa opisy razem</t>
  </si>
  <si>
    <t>szerokość sztuki</t>
  </si>
  <si>
    <t>wysokość sztuki</t>
  </si>
  <si>
    <t>długość sztuki</t>
  </si>
  <si>
    <t>długość zgrzewki</t>
  </si>
  <si>
    <t>szerokość zgrzewki</t>
  </si>
  <si>
    <t>wysokość zgrzewki</t>
  </si>
  <si>
    <t>długość palety</t>
  </si>
  <si>
    <t>szerokość palety</t>
  </si>
  <si>
    <t>wysokość palety</t>
  </si>
  <si>
    <t>soki, przetwory, marki sieciowe, inne</t>
  </si>
  <si>
    <t>Waga/objętość netto</t>
  </si>
  <si>
    <t>waga netto /objętość</t>
  </si>
  <si>
    <t>wypełnił</t>
  </si>
  <si>
    <t>wybieramy oby obejrzeć co jest wprowadzone</t>
  </si>
  <si>
    <r>
      <t xml:space="preserve">opis1 do 30znaków </t>
    </r>
    <r>
      <rPr>
        <b/>
        <sz val="10"/>
        <rFont val="Arial CE"/>
        <charset val="238"/>
      </rPr>
      <t>(jak czerwone to za dużo znaków)</t>
    </r>
  </si>
  <si>
    <r>
      <t xml:space="preserve">opis2 do 30 znaków </t>
    </r>
    <r>
      <rPr>
        <b/>
        <sz val="10"/>
        <rFont val="Arial CE"/>
        <charset val="238"/>
      </rPr>
      <t>(dwa opisy razem występują na fakturze)</t>
    </r>
  </si>
  <si>
    <r>
      <t>waga brutto</t>
    </r>
    <r>
      <rPr>
        <b/>
        <sz val="10"/>
        <rFont val="Arial CE"/>
        <charset val="238"/>
      </rPr>
      <t xml:space="preserve"> (kg)</t>
    </r>
  </si>
  <si>
    <r>
      <t>waga netto</t>
    </r>
    <r>
      <rPr>
        <b/>
        <sz val="10"/>
        <rFont val="Arial CE"/>
        <charset val="238"/>
      </rPr>
      <t xml:space="preserve"> (kg)</t>
    </r>
  </si>
  <si>
    <t>szt</t>
  </si>
  <si>
    <t>(Pysio, Sonda, Garden…)</t>
  </si>
  <si>
    <t>Fortuna</t>
  </si>
  <si>
    <t>1 L</t>
  </si>
  <si>
    <t xml:space="preserve">12 miesięcy </t>
  </si>
  <si>
    <t>sok owocowo-warzywny</t>
  </si>
  <si>
    <t xml:space="preserve">Fortuna Sok 100% Pomidorowy </t>
  </si>
  <si>
    <t xml:space="preserve">Fortuna Sok 100% Pomidor Pikantny </t>
  </si>
  <si>
    <t xml:space="preserve">Fortuna Sok 100% Pomidorowo - warzywny </t>
  </si>
  <si>
    <t>soki</t>
  </si>
  <si>
    <t>kod CN</t>
  </si>
  <si>
    <t>5900059010317</t>
  </si>
  <si>
    <t>5900059010318</t>
  </si>
  <si>
    <t>5900059700843</t>
  </si>
  <si>
    <t>5900059700844</t>
  </si>
  <si>
    <t>5900059022419</t>
  </si>
  <si>
    <t>5900059022410</t>
  </si>
  <si>
    <t>Kod CN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</si>
</sst>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0"/>
      <name val="Arial CE"/>
      <charset val="238"/>
    </font>
    <font>
      <sz val="10"/>
      <name val="Arial CE"/>
      <charset val="238"/>
    </font>
    <font>
      <sz val="10"/>
      <name val="Tahoma"/>
      <family val="2"/>
    </font>
    <font>
      <b/>
      <i/>
      <sz val="9"/>
      <name val="Tahoma"/>
      <family val="2"/>
    </font>
    <font>
      <sz val="9"/>
      <name val="Tahoma"/>
      <family val="2"/>
    </font>
    <font>
      <vertAlign val="superscript"/>
      <sz val="8"/>
      <name val="Tahoma"/>
      <family val="2"/>
    </font>
    <font>
      <b/>
      <sz val="10"/>
      <name val="Arial CE"/>
      <family val="2"/>
      <charset val="238"/>
    </font>
    <font>
      <b/>
      <sz val="9"/>
      <name val="Tahoma"/>
      <family val="2"/>
    </font>
    <font>
      <vertAlign val="superscript"/>
      <sz val="9"/>
      <name val="Tahoma"/>
      <family val="2"/>
    </font>
    <font>
      <vertAlign val="subscript"/>
      <sz val="9"/>
      <name val="Tahoma"/>
      <family val="2"/>
    </font>
    <font>
      <vertAlign val="subscript"/>
      <sz val="8"/>
      <name val="Tahoma"/>
      <family val="2"/>
    </font>
    <font>
      <vertAlign val="subscript"/>
      <sz val="10"/>
      <name val="Arial CE"/>
      <charset val="238"/>
    </font>
    <font>
      <b/>
      <sz val="10"/>
      <name val="Arial CE"/>
      <charset val="238"/>
    </font>
    <font>
      <sz val="9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sz val="12"/>
      <name val="Tahoma"/>
      <family val="2"/>
    </font>
    <font>
      <sz val="16"/>
      <name val="Tahoma"/>
      <family val="2"/>
    </font>
    <font>
      <sz val="10"/>
      <name val="Verdana"/>
      <family val="2"/>
      <charset val="238"/>
    </font>
    <font>
      <sz val="10"/>
      <name val="Arial"/>
      <family val="2"/>
      <charset val="238"/>
    </font>
    <font>
      <b/>
      <sz val="12"/>
      <color rgb="FFFF0000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/>
      <right/>
      <top/>
      <bottom/>
      <diagonal style="thin">
        <color indexed="64"/>
      </diagonal>
    </border>
    <border diagonalUp="1">
      <left/>
      <right/>
      <top/>
      <bottom/>
      <diagonal style="dashDotDot">
        <color indexed="64"/>
      </diagonal>
    </border>
    <border>
      <left/>
      <right/>
      <top style="dashDot">
        <color indexed="64"/>
      </top>
      <bottom/>
      <diagonal/>
    </border>
    <border>
      <left style="dashDot">
        <color indexed="64"/>
      </left>
      <right/>
      <top/>
      <bottom/>
      <diagonal/>
    </border>
    <border diagonalUp="1">
      <left/>
      <right/>
      <top/>
      <bottom/>
      <diagonal style="medium">
        <color indexed="64"/>
      </diagonal>
    </border>
    <border diagonalUp="1">
      <left style="dashDot">
        <color indexed="64"/>
      </left>
      <right/>
      <top/>
      <bottom/>
      <diagonal style="medium">
        <color indexed="64"/>
      </diagonal>
    </border>
    <border diagonalUp="1">
      <left/>
      <right/>
      <top style="dashDot">
        <color indexed="64"/>
      </top>
      <bottom/>
      <diagonal style="medium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 diagonalUp="1">
      <left/>
      <right style="medium">
        <color indexed="64"/>
      </right>
      <top/>
      <bottom/>
      <diagonal style="dashDotDot">
        <color indexed="64"/>
      </diagonal>
    </border>
    <border>
      <left/>
      <right style="medium">
        <color indexed="64"/>
      </right>
      <top/>
      <bottom/>
      <diagonal/>
    </border>
    <border diagonalUp="1">
      <left style="medium">
        <color indexed="64"/>
      </left>
      <right/>
      <top/>
      <bottom style="medium">
        <color indexed="64"/>
      </bottom>
      <diagonal style="dashDotDot">
        <color indexed="64"/>
      </diagonal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ashDot">
        <color indexed="64"/>
      </left>
      <right/>
      <top style="medium">
        <color indexed="64"/>
      </top>
      <bottom/>
      <diagonal/>
    </border>
    <border diagonalUp="1">
      <left/>
      <right style="medium">
        <color indexed="64"/>
      </right>
      <top style="medium">
        <color indexed="64"/>
      </top>
      <bottom/>
      <diagonal style="medium">
        <color indexed="64"/>
      </diagonal>
    </border>
    <border>
      <left/>
      <right style="medium">
        <color indexed="64"/>
      </right>
      <top/>
      <bottom style="dashDot">
        <color indexed="64"/>
      </bottom>
      <diagonal/>
    </border>
    <border diagonalUp="1">
      <left style="medium">
        <color indexed="64"/>
      </left>
      <right/>
      <top/>
      <bottom style="thin">
        <color indexed="64"/>
      </bottom>
      <diagonal style="medium">
        <color indexed="64"/>
      </diagonal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9" fillId="0" borderId="0"/>
  </cellStyleXfs>
  <cellXfs count="9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5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1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7" fillId="0" borderId="0" xfId="0" applyFont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/>
    <xf numFmtId="0" fontId="4" fillId="0" borderId="15" xfId="0" applyFont="1" applyBorder="1"/>
    <xf numFmtId="0" fontId="4" fillId="0" borderId="16" xfId="0" applyFont="1" applyBorder="1"/>
    <xf numFmtId="0" fontId="4" fillId="0" borderId="17" xfId="0" applyFont="1" applyBorder="1"/>
    <xf numFmtId="0" fontId="4" fillId="0" borderId="18" xfId="0" applyFont="1" applyBorder="1"/>
    <xf numFmtId="0" fontId="4" fillId="0" borderId="19" xfId="0" applyFont="1" applyBorder="1"/>
    <xf numFmtId="0" fontId="4" fillId="0" borderId="20" xfId="0" applyFont="1" applyBorder="1"/>
    <xf numFmtId="0" fontId="4" fillId="0" borderId="21" xfId="0" applyFont="1" applyBorder="1"/>
    <xf numFmtId="0" fontId="4" fillId="0" borderId="22" xfId="0" applyFont="1" applyBorder="1"/>
    <xf numFmtId="0" fontId="4" fillId="0" borderId="23" xfId="0" applyFont="1" applyBorder="1"/>
    <xf numFmtId="0" fontId="4" fillId="0" borderId="24" xfId="0" applyFont="1" applyBorder="1"/>
    <xf numFmtId="0" fontId="4" fillId="0" borderId="25" xfId="0" applyFont="1" applyBorder="1"/>
    <xf numFmtId="0" fontId="4" fillId="0" borderId="26" xfId="0" applyFont="1" applyBorder="1"/>
    <xf numFmtId="0" fontId="4" fillId="0" borderId="27" xfId="0" applyFont="1" applyBorder="1"/>
    <xf numFmtId="0" fontId="4" fillId="0" borderId="28" xfId="0" applyFont="1" applyBorder="1"/>
    <xf numFmtId="0" fontId="4" fillId="0" borderId="29" xfId="0" applyFont="1" applyBorder="1"/>
    <xf numFmtId="0" fontId="4" fillId="0" borderId="30" xfId="0" applyFont="1" applyBorder="1"/>
    <xf numFmtId="0" fontId="8" fillId="0" borderId="0" xfId="0" applyFont="1" applyAlignment="1">
      <alignment textRotation="45"/>
    </xf>
    <xf numFmtId="0" fontId="9" fillId="0" borderId="12" xfId="0" applyFont="1" applyBorder="1" applyAlignment="1">
      <alignment textRotation="45"/>
    </xf>
    <xf numFmtId="0" fontId="4" fillId="0" borderId="31" xfId="0" applyFont="1" applyBorder="1"/>
    <xf numFmtId="0" fontId="1" fillId="0" borderId="0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14" fillId="0" borderId="0" xfId="0" applyFont="1" applyBorder="1" applyAlignment="1">
      <alignment wrapText="1"/>
    </xf>
    <xf numFmtId="0" fontId="0" fillId="0" borderId="0" xfId="0" applyBorder="1"/>
    <xf numFmtId="0" fontId="14" fillId="2" borderId="0" xfId="0" applyFont="1" applyFill="1" applyBorder="1" applyAlignment="1">
      <alignment wrapText="1"/>
    </xf>
    <xf numFmtId="0" fontId="0" fillId="2" borderId="0" xfId="0" applyFill="1" applyBorder="1"/>
    <xf numFmtId="0" fontId="18" fillId="0" borderId="0" xfId="0" applyFont="1"/>
    <xf numFmtId="0" fontId="18" fillId="0" borderId="0" xfId="0" applyFont="1" applyAlignment="1"/>
    <xf numFmtId="0" fontId="0" fillId="0" borderId="0" xfId="0" applyBorder="1" applyAlignment="1"/>
    <xf numFmtId="0" fontId="4" fillId="0" borderId="0" xfId="0" applyFont="1" applyBorder="1" applyAlignment="1"/>
    <xf numFmtId="0" fontId="4" fillId="0" borderId="0" xfId="0" applyFont="1" applyBorder="1" applyAlignment="1" applyProtection="1"/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4" fillId="0" borderId="0" xfId="0" applyFont="1" applyFill="1" applyBorder="1" applyAlignment="1" applyProtection="1"/>
    <xf numFmtId="14" fontId="0" fillId="0" borderId="0" xfId="0" applyNumberFormat="1" applyBorder="1" applyAlignment="1" applyProtection="1"/>
    <xf numFmtId="9" fontId="4" fillId="0" borderId="0" xfId="0" applyNumberFormat="1" applyFont="1" applyBorder="1" applyAlignment="1" applyProtection="1"/>
    <xf numFmtId="49" fontId="0" fillId="0" borderId="0" xfId="0" applyNumberFormat="1" applyBorder="1" applyProtection="1"/>
    <xf numFmtId="49" fontId="0" fillId="0" borderId="0" xfId="0" applyNumberFormat="1" applyProtection="1"/>
    <xf numFmtId="0" fontId="0" fillId="0" borderId="0" xfId="0" applyNumberFormat="1" applyFill="1" applyBorder="1" applyAlignment="1" applyProtection="1"/>
    <xf numFmtId="9" fontId="4" fillId="0" borderId="0" xfId="0" applyNumberFormat="1" applyFont="1" applyFill="1" applyBorder="1" applyAlignment="1" applyProtection="1"/>
    <xf numFmtId="0" fontId="0" fillId="0" borderId="0" xfId="0" applyProtection="1"/>
    <xf numFmtId="0" fontId="0" fillId="0" borderId="0" xfId="0" applyFont="1" applyAlignment="1" applyProtection="1"/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0" fillId="0" borderId="32" xfId="0" applyFont="1" applyBorder="1" applyAlignment="1">
      <alignment vertical="center" textRotation="90"/>
    </xf>
    <xf numFmtId="0" fontId="11" fillId="0" borderId="33" xfId="0" applyFont="1" applyBorder="1" applyAlignment="1">
      <alignment vertical="center"/>
    </xf>
    <xf numFmtId="0" fontId="11" fillId="0" borderId="34" xfId="0" applyFont="1" applyBorder="1" applyAlignment="1">
      <alignment vertical="center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4" fontId="4" fillId="0" borderId="2" xfId="0" applyNumberFormat="1" applyFont="1" applyBorder="1" applyAlignment="1">
      <alignment horizontal="center"/>
    </xf>
    <xf numFmtId="4" fontId="4" fillId="0" borderId="8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9" fontId="4" fillId="0" borderId="7" xfId="0" applyNumberFormat="1" applyFont="1" applyBorder="1" applyAlignment="1">
      <alignment horizontal="center"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0" fillId="0" borderId="0" xfId="0" applyFont="1" applyBorder="1" applyAlignment="1">
      <alignment wrapText="1"/>
    </xf>
    <xf numFmtId="0" fontId="19" fillId="0" borderId="0" xfId="0" applyFont="1"/>
    <xf numFmtId="0" fontId="19" fillId="0" borderId="0" xfId="0" applyFont="1" applyBorder="1" applyAlignment="1" applyProtection="1"/>
    <xf numFmtId="0" fontId="20" fillId="0" borderId="0" xfId="0" applyFont="1" applyAlignment="1">
      <alignment horizontal="left"/>
    </xf>
  </cellXfs>
  <cellStyles count="2">
    <cellStyle name="0,0_x000d__x000a_NA_x000d__x000a_" xfId="1"/>
    <cellStyle name="Normalny" xfId="0" builtinId="0"/>
  </cellStyles>
  <dxfs count="3">
    <dxf>
      <font>
        <condense val="0"/>
        <extend val="0"/>
        <color indexed="9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Drop" dropStyle="combo" dx="22" fmlaLink="$AA$4" fmlaRange="dane_łatwe!$C$1:$AD$18" noThreeD="1" sel="2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3419475</xdr:colOff>
      <xdr:row>1</xdr:row>
      <xdr:rowOff>28575</xdr:rowOff>
    </xdr:from>
    <xdr:to>
      <xdr:col>5</xdr:col>
      <xdr:colOff>4619625</xdr:colOff>
      <xdr:row>2</xdr:row>
      <xdr:rowOff>28575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1790700" y="171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pl-PL" sz="1200" b="0" i="0" u="none" strike="noStrike" baseline="0">
              <a:solidFill>
                <a:srgbClr val="000000"/>
              </a:solidFill>
              <a:latin typeface="Times New Roman CE"/>
              <a:cs typeface="Times New Roman CE"/>
            </a:rPr>
            <a:t>Załącznik 7.4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26</xdr:col>
          <xdr:colOff>57150</xdr:colOff>
          <xdr:row>2</xdr:row>
          <xdr:rowOff>76200</xdr:rowOff>
        </xdr:from>
        <xdr:to>
          <xdr:col>33</xdr:col>
          <xdr:colOff>142875</xdr:colOff>
          <xdr:row>3</xdr:row>
          <xdr:rowOff>123825</xdr:rowOff>
        </xdr:to>
        <xdr:sp macro="" textlink="">
          <xdr:nvSpPr>
            <xdr:cNvPr id="2052" name="Drop Down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BD120"/>
  <sheetViews>
    <sheetView topLeftCell="C1" workbookViewId="0">
      <pane xSplit="2" ySplit="1" topLeftCell="E2" activePane="bottomRight" state="frozen"/>
      <selection activeCell="C1" sqref="C1"/>
      <selection pane="topRight" activeCell="E1" sqref="E1"/>
      <selection pane="bottomLeft" activeCell="C2" sqref="C2"/>
      <selection pane="bottomRight" activeCell="K6" sqref="K6"/>
    </sheetView>
  </sheetViews>
  <sheetFormatPr defaultRowHeight="12.75" x14ac:dyDescent="0.2"/>
  <cols>
    <col min="1" max="2" width="4.7109375" style="47" customWidth="1"/>
    <col min="3" max="3" width="20.42578125" style="47" customWidth="1"/>
    <col min="4" max="4" width="26.140625" style="47" customWidth="1"/>
    <col min="5" max="5" width="13.42578125" style="47" customWidth="1"/>
    <col min="6" max="7" width="9.140625" style="47"/>
    <col min="8" max="8" width="10.140625" style="47" bestFit="1" customWidth="1"/>
    <col min="9" max="9" width="10.7109375" style="47" customWidth="1"/>
    <col min="10" max="10" width="13.42578125" style="47" bestFit="1" customWidth="1"/>
    <col min="11" max="12" width="11.85546875" style="47" customWidth="1"/>
    <col min="13" max="13" width="6.42578125" style="47" customWidth="1"/>
    <col min="14" max="14" width="13.7109375" style="47" bestFit="1" customWidth="1"/>
    <col min="15" max="15" width="10.42578125" style="47" customWidth="1"/>
    <col min="16" max="16" width="14.140625" style="47" bestFit="1" customWidth="1"/>
    <col min="17" max="17" width="15.140625" style="47" bestFit="1" customWidth="1"/>
    <col min="18" max="18" width="9.28515625" style="47" customWidth="1"/>
    <col min="19" max="28" width="9.140625" style="47"/>
    <col min="29" max="29" width="10" style="47" bestFit="1" customWidth="1"/>
    <col min="30" max="30" width="10.5703125" style="47" bestFit="1" customWidth="1"/>
    <col min="31" max="33" width="9.140625" style="49"/>
    <col min="34" max="34" width="8.7109375" style="49" customWidth="1"/>
    <col min="35" max="36" width="9.140625" style="49"/>
    <col min="37" max="16384" width="9.140625" style="47"/>
  </cols>
  <sheetData>
    <row r="1" spans="1:56" s="46" customFormat="1" ht="53.25" customHeight="1" x14ac:dyDescent="0.2">
      <c r="A1" s="46">
        <v>1</v>
      </c>
      <c r="B1" s="46" t="s">
        <v>68</v>
      </c>
      <c r="C1" s="44" t="s">
        <v>83</v>
      </c>
      <c r="D1" s="44" t="s">
        <v>84</v>
      </c>
      <c r="E1" s="44" t="s">
        <v>78</v>
      </c>
      <c r="F1" s="44" t="s">
        <v>53</v>
      </c>
      <c r="G1" s="44" t="s">
        <v>80</v>
      </c>
      <c r="H1" s="44" t="s">
        <v>65</v>
      </c>
      <c r="I1" s="44" t="s">
        <v>67</v>
      </c>
      <c r="J1" s="87" t="s">
        <v>97</v>
      </c>
      <c r="K1" s="45" t="s">
        <v>52</v>
      </c>
      <c r="L1" s="45" t="s">
        <v>19</v>
      </c>
      <c r="M1" s="45" t="s">
        <v>60</v>
      </c>
      <c r="N1" s="45" t="s">
        <v>81</v>
      </c>
      <c r="O1" s="46" t="s">
        <v>57</v>
      </c>
      <c r="P1" s="46" t="s">
        <v>54</v>
      </c>
      <c r="Q1" s="46" t="s">
        <v>55</v>
      </c>
      <c r="R1" s="46" t="s">
        <v>56</v>
      </c>
      <c r="S1" s="46" t="s">
        <v>61</v>
      </c>
      <c r="T1" s="46" t="s">
        <v>66</v>
      </c>
      <c r="U1" s="46" t="s">
        <v>71</v>
      </c>
      <c r="V1" s="46" t="s">
        <v>69</v>
      </c>
      <c r="W1" s="46" t="s">
        <v>70</v>
      </c>
      <c r="X1" s="46" t="s">
        <v>72</v>
      </c>
      <c r="Y1" s="46" t="s">
        <v>73</v>
      </c>
      <c r="Z1" s="46" t="s">
        <v>74</v>
      </c>
      <c r="AA1" s="46" t="s">
        <v>75</v>
      </c>
      <c r="AB1" s="46" t="s">
        <v>76</v>
      </c>
      <c r="AC1" s="46" t="s">
        <v>86</v>
      </c>
      <c r="AD1" s="46" t="s">
        <v>85</v>
      </c>
      <c r="AE1" s="48" t="s">
        <v>77</v>
      </c>
      <c r="AF1" s="48" t="s">
        <v>62</v>
      </c>
      <c r="AG1" s="48" t="s">
        <v>58</v>
      </c>
      <c r="AH1" s="48" t="s">
        <v>59</v>
      </c>
      <c r="AI1" s="48" t="s">
        <v>63</v>
      </c>
      <c r="AJ1" s="48" t="s">
        <v>64</v>
      </c>
    </row>
    <row r="2" spans="1:56" x14ac:dyDescent="0.2">
      <c r="A2" s="47">
        <f>A1+1</f>
        <v>2</v>
      </c>
      <c r="B2" s="47" t="str">
        <f>C2&amp;D2</f>
        <v>Fortuna Sok 100% Pomidorowy sok owocowo-warzywny</v>
      </c>
      <c r="C2" s="64" t="s">
        <v>93</v>
      </c>
      <c r="D2" s="55" t="s">
        <v>92</v>
      </c>
      <c r="E2" s="55" t="s">
        <v>96</v>
      </c>
      <c r="F2" s="56" t="s">
        <v>89</v>
      </c>
      <c r="G2" s="56" t="s">
        <v>90</v>
      </c>
      <c r="H2" s="58"/>
      <c r="I2" s="56" t="s">
        <v>91</v>
      </c>
      <c r="J2" s="88">
        <v>20099098</v>
      </c>
      <c r="K2" s="54"/>
      <c r="L2" s="57"/>
      <c r="M2" s="59">
        <v>0.05</v>
      </c>
      <c r="N2" s="59"/>
      <c r="O2" s="54" t="s">
        <v>87</v>
      </c>
      <c r="P2" s="60" t="s">
        <v>98</v>
      </c>
      <c r="Q2" s="61" t="s">
        <v>99</v>
      </c>
      <c r="R2" s="56">
        <v>12</v>
      </c>
      <c r="S2" s="56">
        <v>13</v>
      </c>
      <c r="T2" s="56">
        <v>4</v>
      </c>
      <c r="U2" s="62">
        <v>7.9</v>
      </c>
      <c r="V2" s="52">
        <v>7.4</v>
      </c>
      <c r="W2" s="52">
        <v>24.5</v>
      </c>
      <c r="X2" s="52">
        <v>30</v>
      </c>
      <c r="Y2" s="52">
        <v>24</v>
      </c>
      <c r="Z2" s="52">
        <v>25.5</v>
      </c>
      <c r="AA2" s="52">
        <v>120</v>
      </c>
      <c r="AB2" s="52">
        <v>80</v>
      </c>
      <c r="AC2" s="52">
        <v>1.0429999999999999</v>
      </c>
      <c r="AD2" s="52">
        <v>1.0840000000000001</v>
      </c>
      <c r="AE2" s="49">
        <f>Z2*T2</f>
        <v>102</v>
      </c>
      <c r="AF2" s="49">
        <f>T2*S2</f>
        <v>52</v>
      </c>
      <c r="AG2" s="49">
        <f>R2*AC2</f>
        <v>12.515999999999998</v>
      </c>
      <c r="AH2" s="49">
        <f>R2*AD2+0.164</f>
        <v>13.172000000000001</v>
      </c>
      <c r="AI2" s="49">
        <f>AF2*AG2</f>
        <v>650.83199999999988</v>
      </c>
      <c r="AJ2" s="49">
        <f>AF2*AH2+25</f>
        <v>709.94400000000007</v>
      </c>
      <c r="AK2" s="47">
        <f t="shared" ref="AK2:AL5" si="0">LEN(C2)</f>
        <v>28</v>
      </c>
      <c r="AL2" s="47">
        <f>LEN(D2)</f>
        <v>20</v>
      </c>
      <c r="AM2" s="47">
        <f>LEN(D2)</f>
        <v>20</v>
      </c>
      <c r="BC2" s="47">
        <f>LEN(C2)</f>
        <v>28</v>
      </c>
      <c r="BD2" s="47">
        <f>LEN(D2)</f>
        <v>20</v>
      </c>
    </row>
    <row r="3" spans="1:56" x14ac:dyDescent="0.2">
      <c r="A3" s="47">
        <f t="shared" ref="A3:A66" si="1">A2+1</f>
        <v>3</v>
      </c>
      <c r="B3" s="47" t="str">
        <f t="shared" ref="B3:B66" si="2">C3&amp;D3</f>
        <v xml:space="preserve">Fortuna Sok 100% Pomidor Pikantny </v>
      </c>
      <c r="C3" s="64" t="s">
        <v>94</v>
      </c>
      <c r="D3" s="55"/>
      <c r="E3" s="55" t="s">
        <v>96</v>
      </c>
      <c r="F3" s="56" t="s">
        <v>89</v>
      </c>
      <c r="G3" s="56" t="s">
        <v>90</v>
      </c>
      <c r="H3" s="55"/>
      <c r="I3" s="56" t="s">
        <v>91</v>
      </c>
      <c r="J3" s="89">
        <v>20095090</v>
      </c>
      <c r="K3" s="55"/>
      <c r="L3" s="55"/>
      <c r="M3" s="59">
        <v>0.05</v>
      </c>
      <c r="N3" s="55"/>
      <c r="O3" s="54" t="s">
        <v>87</v>
      </c>
      <c r="P3" s="60" t="s">
        <v>100</v>
      </c>
      <c r="Q3" s="61" t="s">
        <v>101</v>
      </c>
      <c r="R3" s="56">
        <v>12</v>
      </c>
      <c r="S3" s="56">
        <v>13</v>
      </c>
      <c r="T3" s="56">
        <v>4</v>
      </c>
      <c r="U3" s="62">
        <v>7.9</v>
      </c>
      <c r="V3" s="52">
        <v>7.4</v>
      </c>
      <c r="W3" s="52">
        <v>24.5</v>
      </c>
      <c r="X3" s="52">
        <v>30</v>
      </c>
      <c r="Y3" s="52">
        <v>24</v>
      </c>
      <c r="Z3" s="52">
        <v>25.5</v>
      </c>
      <c r="AA3" s="52">
        <v>120</v>
      </c>
      <c r="AB3" s="52">
        <v>80</v>
      </c>
      <c r="AC3" s="52">
        <v>1.0429999999999999</v>
      </c>
      <c r="AD3" s="52">
        <v>1.0840000000000001</v>
      </c>
      <c r="AE3" s="49">
        <f t="shared" ref="AE3:AE66" si="3">Z3*T3</f>
        <v>102</v>
      </c>
      <c r="AF3" s="49">
        <f t="shared" ref="AF3:AF66" si="4">T3*S3</f>
        <v>52</v>
      </c>
      <c r="AG3" s="49">
        <f t="shared" ref="AG3:AG33" si="5">R3*AC3</f>
        <v>12.515999999999998</v>
      </c>
      <c r="AH3" s="49">
        <f t="shared" ref="AH3:AH33" si="6">R3*AD3</f>
        <v>13.008000000000001</v>
      </c>
      <c r="AI3" s="49">
        <f t="shared" ref="AI3:AI66" si="7">AF3*AG3</f>
        <v>650.83199999999988</v>
      </c>
      <c r="AJ3" s="49">
        <f t="shared" ref="AJ3:AJ66" si="8">AF3*AH3</f>
        <v>676.41600000000005</v>
      </c>
      <c r="AK3" s="47">
        <f t="shared" si="0"/>
        <v>34</v>
      </c>
      <c r="AL3" s="47">
        <f t="shared" si="0"/>
        <v>0</v>
      </c>
    </row>
    <row r="4" spans="1:56" x14ac:dyDescent="0.2">
      <c r="A4" s="47">
        <f t="shared" si="1"/>
        <v>4</v>
      </c>
      <c r="B4" s="47" t="str">
        <f t="shared" si="2"/>
        <v xml:space="preserve">Fortuna Sok 100% Pomidorowo - warzywny </v>
      </c>
      <c r="C4" s="64" t="s">
        <v>95</v>
      </c>
      <c r="D4" s="55"/>
      <c r="E4" s="55" t="s">
        <v>96</v>
      </c>
      <c r="F4" s="56" t="s">
        <v>89</v>
      </c>
      <c r="G4" s="56" t="s">
        <v>90</v>
      </c>
      <c r="H4" s="55"/>
      <c r="I4" s="56" t="s">
        <v>91</v>
      </c>
      <c r="J4" s="89">
        <v>20095090</v>
      </c>
      <c r="K4" s="55"/>
      <c r="L4" s="55"/>
      <c r="M4" s="59">
        <v>0.05</v>
      </c>
      <c r="N4" s="55"/>
      <c r="O4" s="54" t="s">
        <v>87</v>
      </c>
      <c r="P4" s="60" t="s">
        <v>102</v>
      </c>
      <c r="Q4" s="61" t="s">
        <v>103</v>
      </c>
      <c r="R4" s="56">
        <v>12</v>
      </c>
      <c r="S4" s="56">
        <v>13</v>
      </c>
      <c r="T4" s="56">
        <v>4</v>
      </c>
      <c r="U4" s="62">
        <v>7.9</v>
      </c>
      <c r="V4" s="52">
        <v>7.4</v>
      </c>
      <c r="W4" s="52">
        <v>24.5</v>
      </c>
      <c r="X4" s="52">
        <v>30</v>
      </c>
      <c r="Y4" s="52">
        <v>24</v>
      </c>
      <c r="Z4" s="52">
        <v>25.5</v>
      </c>
      <c r="AA4" s="52">
        <v>120</v>
      </c>
      <c r="AB4" s="52">
        <v>80</v>
      </c>
      <c r="AC4" s="52">
        <v>1.0429999999999999</v>
      </c>
      <c r="AD4" s="52">
        <v>1.0840000000000001</v>
      </c>
      <c r="AE4" s="49">
        <f t="shared" si="3"/>
        <v>102</v>
      </c>
      <c r="AF4" s="49">
        <f t="shared" si="4"/>
        <v>52</v>
      </c>
      <c r="AG4" s="49">
        <f>R4*AC4</f>
        <v>12.515999999999998</v>
      </c>
      <c r="AH4" s="49">
        <f t="shared" si="6"/>
        <v>13.008000000000001</v>
      </c>
      <c r="AI4" s="49">
        <f>AF4*AG4</f>
        <v>650.83199999999988</v>
      </c>
      <c r="AJ4" s="49">
        <f t="shared" si="8"/>
        <v>676.41600000000005</v>
      </c>
      <c r="AK4" s="47">
        <f t="shared" si="0"/>
        <v>39</v>
      </c>
      <c r="AL4" s="47">
        <f t="shared" si="0"/>
        <v>0</v>
      </c>
    </row>
    <row r="5" spans="1:56" x14ac:dyDescent="0.2">
      <c r="A5" s="47">
        <f>A4+1</f>
        <v>5</v>
      </c>
      <c r="B5" s="47" t="str">
        <f t="shared" si="2"/>
        <v/>
      </c>
      <c r="C5" s="64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49">
        <f>Z5*T5</f>
        <v>0</v>
      </c>
      <c r="AF5" s="49">
        <f>T5*S5</f>
        <v>0</v>
      </c>
      <c r="AG5" s="49">
        <f t="shared" si="5"/>
        <v>0</v>
      </c>
      <c r="AH5" s="49">
        <f t="shared" si="6"/>
        <v>0</v>
      </c>
      <c r="AI5" s="49">
        <f>AF5*AG5</f>
        <v>0</v>
      </c>
      <c r="AJ5" s="49">
        <f>AF5*AH5</f>
        <v>0</v>
      </c>
      <c r="AK5" s="47">
        <f t="shared" si="0"/>
        <v>0</v>
      </c>
      <c r="AL5" s="47">
        <f t="shared" si="0"/>
        <v>0</v>
      </c>
    </row>
    <row r="6" spans="1:56" x14ac:dyDescent="0.2">
      <c r="A6" s="47">
        <f t="shared" si="1"/>
        <v>6</v>
      </c>
      <c r="B6" s="47" t="str">
        <f t="shared" si="2"/>
        <v/>
      </c>
      <c r="C6" s="64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49">
        <f>Z6*T6</f>
        <v>0</v>
      </c>
      <c r="AF6" s="49">
        <f>T6*S6</f>
        <v>0</v>
      </c>
      <c r="AG6" s="49">
        <f t="shared" si="5"/>
        <v>0</v>
      </c>
      <c r="AH6" s="49">
        <f t="shared" si="6"/>
        <v>0</v>
      </c>
      <c r="AI6" s="49">
        <f>AF6*AG6</f>
        <v>0</v>
      </c>
      <c r="AJ6" s="49">
        <f>AF6*AH6</f>
        <v>0</v>
      </c>
      <c r="AK6" s="47">
        <f t="shared" ref="AK6:AK69" si="9">LEN(C6)</f>
        <v>0</v>
      </c>
      <c r="AL6" s="47">
        <f t="shared" ref="AL6:AL69" si="10">LEN(D6)</f>
        <v>0</v>
      </c>
    </row>
    <row r="7" spans="1:56" x14ac:dyDescent="0.2">
      <c r="A7" s="47">
        <f t="shared" si="1"/>
        <v>7</v>
      </c>
      <c r="B7" s="47" t="str">
        <f t="shared" si="2"/>
        <v/>
      </c>
      <c r="C7" s="64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49">
        <f>Z7*T7</f>
        <v>0</v>
      </c>
      <c r="AF7" s="49">
        <f>T7*S7</f>
        <v>0</v>
      </c>
      <c r="AG7" s="49">
        <f t="shared" si="5"/>
        <v>0</v>
      </c>
      <c r="AH7" s="49">
        <f t="shared" si="6"/>
        <v>0</v>
      </c>
      <c r="AI7" s="49">
        <f>AF7*AG7</f>
        <v>0</v>
      </c>
      <c r="AJ7" s="49">
        <f>AF7*AH7</f>
        <v>0</v>
      </c>
      <c r="AK7" s="47">
        <f t="shared" si="9"/>
        <v>0</v>
      </c>
      <c r="AL7" s="47">
        <f t="shared" si="10"/>
        <v>0</v>
      </c>
    </row>
    <row r="8" spans="1:56" x14ac:dyDescent="0.2">
      <c r="A8" s="47">
        <f t="shared" si="1"/>
        <v>8</v>
      </c>
      <c r="B8" s="47" t="str">
        <f t="shared" si="2"/>
        <v/>
      </c>
      <c r="C8" s="64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49">
        <f t="shared" si="3"/>
        <v>0</v>
      </c>
      <c r="AF8" s="49">
        <f t="shared" si="4"/>
        <v>0</v>
      </c>
      <c r="AG8" s="49">
        <f t="shared" si="5"/>
        <v>0</v>
      </c>
      <c r="AH8" s="49">
        <f t="shared" si="6"/>
        <v>0</v>
      </c>
      <c r="AI8" s="49">
        <f t="shared" si="7"/>
        <v>0</v>
      </c>
      <c r="AJ8" s="49">
        <f t="shared" si="8"/>
        <v>0</v>
      </c>
      <c r="AK8" s="47">
        <f t="shared" si="9"/>
        <v>0</v>
      </c>
      <c r="AL8" s="47">
        <f t="shared" si="10"/>
        <v>0</v>
      </c>
    </row>
    <row r="9" spans="1:56" x14ac:dyDescent="0.2">
      <c r="A9" s="47">
        <f t="shared" si="1"/>
        <v>9</v>
      </c>
      <c r="B9" s="47" t="str">
        <f t="shared" si="2"/>
        <v/>
      </c>
      <c r="C9" s="64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49">
        <f t="shared" si="3"/>
        <v>0</v>
      </c>
      <c r="AF9" s="49">
        <f t="shared" si="4"/>
        <v>0</v>
      </c>
      <c r="AG9" s="49">
        <f t="shared" si="5"/>
        <v>0</v>
      </c>
      <c r="AH9" s="49">
        <f t="shared" si="6"/>
        <v>0</v>
      </c>
      <c r="AI9" s="49">
        <f t="shared" si="7"/>
        <v>0</v>
      </c>
      <c r="AJ9" s="49">
        <f t="shared" si="8"/>
        <v>0</v>
      </c>
      <c r="AK9" s="47">
        <f t="shared" si="9"/>
        <v>0</v>
      </c>
      <c r="AL9" s="47">
        <f t="shared" si="10"/>
        <v>0</v>
      </c>
    </row>
    <row r="10" spans="1:56" x14ac:dyDescent="0.2">
      <c r="A10" s="47">
        <f t="shared" si="1"/>
        <v>10</v>
      </c>
      <c r="B10" s="47" t="str">
        <f t="shared" si="2"/>
        <v/>
      </c>
      <c r="C10" s="64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49">
        <f t="shared" si="3"/>
        <v>0</v>
      </c>
      <c r="AF10" s="49">
        <f t="shared" si="4"/>
        <v>0</v>
      </c>
      <c r="AG10" s="49">
        <f t="shared" si="5"/>
        <v>0</v>
      </c>
      <c r="AH10" s="49">
        <f t="shared" si="6"/>
        <v>0</v>
      </c>
      <c r="AI10" s="49">
        <f t="shared" si="7"/>
        <v>0</v>
      </c>
      <c r="AJ10" s="49">
        <f t="shared" si="8"/>
        <v>0</v>
      </c>
      <c r="AK10" s="47">
        <f t="shared" si="9"/>
        <v>0</v>
      </c>
      <c r="AL10" s="47">
        <f t="shared" si="10"/>
        <v>0</v>
      </c>
    </row>
    <row r="11" spans="1:56" x14ac:dyDescent="0.2">
      <c r="A11" s="47">
        <f t="shared" si="1"/>
        <v>11</v>
      </c>
      <c r="B11" s="47" t="str">
        <f t="shared" si="2"/>
        <v/>
      </c>
      <c r="C11" s="64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49">
        <f t="shared" si="3"/>
        <v>0</v>
      </c>
      <c r="AF11" s="49">
        <f t="shared" si="4"/>
        <v>0</v>
      </c>
      <c r="AG11" s="49">
        <f t="shared" si="5"/>
        <v>0</v>
      </c>
      <c r="AH11" s="49">
        <f t="shared" si="6"/>
        <v>0</v>
      </c>
      <c r="AI11" s="49">
        <f t="shared" si="7"/>
        <v>0</v>
      </c>
      <c r="AJ11" s="49">
        <f t="shared" si="8"/>
        <v>0</v>
      </c>
      <c r="AK11" s="47">
        <f t="shared" si="9"/>
        <v>0</v>
      </c>
      <c r="AL11" s="47">
        <f t="shared" si="10"/>
        <v>0</v>
      </c>
    </row>
    <row r="12" spans="1:56" x14ac:dyDescent="0.2">
      <c r="A12" s="47">
        <f t="shared" si="1"/>
        <v>12</v>
      </c>
      <c r="B12" s="47" t="str">
        <f t="shared" si="2"/>
        <v/>
      </c>
      <c r="C12" s="64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49">
        <f t="shared" si="3"/>
        <v>0</v>
      </c>
      <c r="AF12" s="49">
        <f t="shared" si="4"/>
        <v>0</v>
      </c>
      <c r="AG12" s="49">
        <f t="shared" si="5"/>
        <v>0</v>
      </c>
      <c r="AH12" s="49">
        <f t="shared" si="6"/>
        <v>0</v>
      </c>
      <c r="AI12" s="49">
        <f t="shared" si="7"/>
        <v>0</v>
      </c>
      <c r="AJ12" s="49">
        <f t="shared" si="8"/>
        <v>0</v>
      </c>
      <c r="AK12" s="47">
        <f t="shared" si="9"/>
        <v>0</v>
      </c>
      <c r="AL12" s="47">
        <f t="shared" si="10"/>
        <v>0</v>
      </c>
    </row>
    <row r="13" spans="1:56" x14ac:dyDescent="0.2">
      <c r="A13" s="47">
        <f t="shared" si="1"/>
        <v>13</v>
      </c>
      <c r="B13" s="47" t="str">
        <f t="shared" si="2"/>
        <v/>
      </c>
      <c r="C13" s="64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49">
        <f t="shared" si="3"/>
        <v>0</v>
      </c>
      <c r="AF13" s="49">
        <f t="shared" si="4"/>
        <v>0</v>
      </c>
      <c r="AG13" s="49">
        <f t="shared" si="5"/>
        <v>0</v>
      </c>
      <c r="AH13" s="49">
        <f t="shared" si="6"/>
        <v>0</v>
      </c>
      <c r="AI13" s="49">
        <f t="shared" si="7"/>
        <v>0</v>
      </c>
      <c r="AJ13" s="49">
        <f t="shared" si="8"/>
        <v>0</v>
      </c>
      <c r="AK13" s="47">
        <f t="shared" si="9"/>
        <v>0</v>
      </c>
      <c r="AL13" s="47">
        <f t="shared" si="10"/>
        <v>0</v>
      </c>
    </row>
    <row r="14" spans="1:56" x14ac:dyDescent="0.2">
      <c r="A14" s="47">
        <f t="shared" si="1"/>
        <v>14</v>
      </c>
      <c r="B14" s="47" t="str">
        <f t="shared" si="2"/>
        <v/>
      </c>
      <c r="C14" s="64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49">
        <f t="shared" si="3"/>
        <v>0</v>
      </c>
      <c r="AF14" s="49">
        <f t="shared" si="4"/>
        <v>0</v>
      </c>
      <c r="AG14" s="49">
        <f t="shared" si="5"/>
        <v>0</v>
      </c>
      <c r="AH14" s="49">
        <f t="shared" si="6"/>
        <v>0</v>
      </c>
      <c r="AI14" s="49">
        <f t="shared" si="7"/>
        <v>0</v>
      </c>
      <c r="AJ14" s="49">
        <f t="shared" si="8"/>
        <v>0</v>
      </c>
      <c r="AK14" s="47">
        <f t="shared" si="9"/>
        <v>0</v>
      </c>
      <c r="AL14" s="47">
        <f t="shared" si="10"/>
        <v>0</v>
      </c>
    </row>
    <row r="15" spans="1:56" x14ac:dyDescent="0.2">
      <c r="A15" s="47">
        <f t="shared" si="1"/>
        <v>15</v>
      </c>
      <c r="B15" s="47" t="str">
        <f t="shared" si="2"/>
        <v/>
      </c>
      <c r="C15" s="64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49">
        <f t="shared" si="3"/>
        <v>0</v>
      </c>
      <c r="AF15" s="49">
        <f t="shared" si="4"/>
        <v>0</v>
      </c>
      <c r="AG15" s="49">
        <f t="shared" si="5"/>
        <v>0</v>
      </c>
      <c r="AH15" s="49">
        <f t="shared" si="6"/>
        <v>0</v>
      </c>
      <c r="AI15" s="49">
        <f t="shared" si="7"/>
        <v>0</v>
      </c>
      <c r="AJ15" s="49">
        <f t="shared" si="8"/>
        <v>0</v>
      </c>
      <c r="AK15" s="47">
        <f t="shared" si="9"/>
        <v>0</v>
      </c>
      <c r="AL15" s="47">
        <f t="shared" si="10"/>
        <v>0</v>
      </c>
    </row>
    <row r="16" spans="1:56" x14ac:dyDescent="0.2">
      <c r="A16" s="47">
        <f t="shared" si="1"/>
        <v>16</v>
      </c>
      <c r="B16" s="47" t="str">
        <f t="shared" si="2"/>
        <v/>
      </c>
      <c r="C16" s="64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49">
        <f t="shared" si="3"/>
        <v>0</v>
      </c>
      <c r="AF16" s="49">
        <f t="shared" si="4"/>
        <v>0</v>
      </c>
      <c r="AG16" s="49">
        <f t="shared" si="5"/>
        <v>0</v>
      </c>
      <c r="AH16" s="49">
        <f t="shared" si="6"/>
        <v>0</v>
      </c>
      <c r="AI16" s="49">
        <f t="shared" si="7"/>
        <v>0</v>
      </c>
      <c r="AJ16" s="49">
        <f t="shared" si="8"/>
        <v>0</v>
      </c>
      <c r="AK16" s="47">
        <f t="shared" si="9"/>
        <v>0</v>
      </c>
      <c r="AL16" s="47">
        <f t="shared" si="10"/>
        <v>0</v>
      </c>
    </row>
    <row r="17" spans="1:38" x14ac:dyDescent="0.2">
      <c r="A17" s="47">
        <f t="shared" si="1"/>
        <v>17</v>
      </c>
      <c r="B17" s="47" t="str">
        <f t="shared" si="2"/>
        <v/>
      </c>
      <c r="C17" s="64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49">
        <f t="shared" si="3"/>
        <v>0</v>
      </c>
      <c r="AF17" s="49">
        <f t="shared" si="4"/>
        <v>0</v>
      </c>
      <c r="AG17" s="49">
        <f t="shared" si="5"/>
        <v>0</v>
      </c>
      <c r="AH17" s="49">
        <f t="shared" si="6"/>
        <v>0</v>
      </c>
      <c r="AI17" s="49">
        <f t="shared" si="7"/>
        <v>0</v>
      </c>
      <c r="AJ17" s="49">
        <f t="shared" si="8"/>
        <v>0</v>
      </c>
      <c r="AK17" s="47">
        <f t="shared" si="9"/>
        <v>0</v>
      </c>
      <c r="AL17" s="47">
        <f t="shared" si="10"/>
        <v>0</v>
      </c>
    </row>
    <row r="18" spans="1:38" x14ac:dyDescent="0.2">
      <c r="A18" s="47">
        <f t="shared" si="1"/>
        <v>18</v>
      </c>
      <c r="B18" s="47" t="str">
        <f t="shared" si="2"/>
        <v/>
      </c>
      <c r="C18" s="64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49">
        <f t="shared" si="3"/>
        <v>0</v>
      </c>
      <c r="AF18" s="49">
        <f t="shared" si="4"/>
        <v>0</v>
      </c>
      <c r="AG18" s="49">
        <f t="shared" si="5"/>
        <v>0</v>
      </c>
      <c r="AH18" s="49">
        <f t="shared" si="6"/>
        <v>0</v>
      </c>
      <c r="AI18" s="49">
        <f t="shared" si="7"/>
        <v>0</v>
      </c>
      <c r="AJ18" s="49">
        <f t="shared" si="8"/>
        <v>0</v>
      </c>
      <c r="AK18" s="47">
        <f t="shared" si="9"/>
        <v>0</v>
      </c>
      <c r="AL18" s="47">
        <f t="shared" si="10"/>
        <v>0</v>
      </c>
    </row>
    <row r="19" spans="1:38" x14ac:dyDescent="0.2">
      <c r="A19" s="47">
        <f t="shared" si="1"/>
        <v>19</v>
      </c>
      <c r="B19" s="47" t="str">
        <f t="shared" si="2"/>
        <v/>
      </c>
      <c r="C19" s="65"/>
      <c r="D19" s="51"/>
      <c r="E19" s="55"/>
      <c r="F19" s="56"/>
      <c r="G19" s="56"/>
      <c r="H19" s="58"/>
      <c r="I19" s="56"/>
      <c r="J19" s="52"/>
      <c r="K19" s="52"/>
      <c r="L19" s="52"/>
      <c r="M19" s="63"/>
      <c r="N19" s="52"/>
      <c r="O19" s="54"/>
      <c r="P19" s="60"/>
      <c r="Q19" s="61"/>
      <c r="R19" s="56"/>
      <c r="S19" s="56"/>
      <c r="T19" s="56"/>
      <c r="U19" s="62"/>
      <c r="V19" s="52"/>
      <c r="W19" s="52"/>
      <c r="X19" s="52"/>
      <c r="Y19" s="52"/>
      <c r="Z19" s="52"/>
      <c r="AA19" s="52"/>
      <c r="AB19" s="52"/>
      <c r="AC19" s="52"/>
      <c r="AD19" s="52"/>
      <c r="AE19" s="49">
        <f t="shared" si="3"/>
        <v>0</v>
      </c>
      <c r="AF19" s="49">
        <f t="shared" si="4"/>
        <v>0</v>
      </c>
      <c r="AG19" s="49">
        <f t="shared" si="5"/>
        <v>0</v>
      </c>
      <c r="AH19" s="49">
        <f t="shared" si="6"/>
        <v>0</v>
      </c>
      <c r="AI19" s="49">
        <f t="shared" si="7"/>
        <v>0</v>
      </c>
      <c r="AJ19" s="49">
        <f t="shared" si="8"/>
        <v>0</v>
      </c>
      <c r="AK19" s="47">
        <f t="shared" si="9"/>
        <v>0</v>
      </c>
      <c r="AL19" s="47">
        <f t="shared" si="10"/>
        <v>0</v>
      </c>
    </row>
    <row r="20" spans="1:38" x14ac:dyDescent="0.2">
      <c r="A20" s="47">
        <f t="shared" si="1"/>
        <v>20</v>
      </c>
      <c r="B20" s="47" t="str">
        <f t="shared" si="2"/>
        <v/>
      </c>
      <c r="C20" s="64"/>
      <c r="D20" s="51"/>
      <c r="E20" s="55"/>
      <c r="F20" s="56"/>
      <c r="G20" s="56"/>
      <c r="H20" s="58"/>
      <c r="I20" s="56"/>
      <c r="J20" s="52"/>
      <c r="K20" s="52"/>
      <c r="L20" s="52"/>
      <c r="M20" s="63"/>
      <c r="N20" s="52"/>
      <c r="O20" s="54"/>
      <c r="P20" s="60"/>
      <c r="Q20" s="61"/>
      <c r="R20" s="56"/>
      <c r="S20" s="56"/>
      <c r="T20" s="56"/>
      <c r="U20" s="62"/>
      <c r="V20" s="52"/>
      <c r="W20" s="52"/>
      <c r="X20" s="52"/>
      <c r="Y20" s="52"/>
      <c r="Z20" s="52"/>
      <c r="AA20" s="52"/>
      <c r="AB20" s="52"/>
      <c r="AC20" s="52"/>
      <c r="AD20" s="52"/>
      <c r="AE20" s="49">
        <f t="shared" si="3"/>
        <v>0</v>
      </c>
      <c r="AF20" s="49">
        <f t="shared" si="4"/>
        <v>0</v>
      </c>
      <c r="AG20" s="49">
        <f t="shared" si="5"/>
        <v>0</v>
      </c>
      <c r="AH20" s="49">
        <f t="shared" si="6"/>
        <v>0</v>
      </c>
      <c r="AI20" s="49">
        <f t="shared" si="7"/>
        <v>0</v>
      </c>
      <c r="AJ20" s="49">
        <f t="shared" si="8"/>
        <v>0</v>
      </c>
      <c r="AK20" s="47">
        <f t="shared" si="9"/>
        <v>0</v>
      </c>
      <c r="AL20" s="47">
        <f t="shared" si="10"/>
        <v>0</v>
      </c>
    </row>
    <row r="21" spans="1:38" x14ac:dyDescent="0.2">
      <c r="A21" s="47">
        <f t="shared" si="1"/>
        <v>21</v>
      </c>
      <c r="B21" s="47" t="str">
        <f t="shared" si="2"/>
        <v/>
      </c>
      <c r="C21" s="64"/>
      <c r="D21" s="51"/>
      <c r="E21" s="55"/>
      <c r="F21" s="56"/>
      <c r="G21" s="56"/>
      <c r="H21" s="58"/>
      <c r="I21" s="56"/>
      <c r="J21" s="53"/>
      <c r="K21" s="53"/>
      <c r="L21" s="53"/>
      <c r="M21" s="63"/>
      <c r="N21" s="53"/>
      <c r="O21" s="54"/>
      <c r="P21" s="60"/>
      <c r="Q21" s="61"/>
      <c r="R21" s="56"/>
      <c r="S21" s="56"/>
      <c r="T21" s="56"/>
      <c r="U21" s="62"/>
      <c r="V21" s="52"/>
      <c r="W21" s="52"/>
      <c r="X21" s="52"/>
      <c r="Y21" s="52"/>
      <c r="Z21" s="52"/>
      <c r="AA21" s="52"/>
      <c r="AB21" s="52"/>
      <c r="AC21" s="53"/>
      <c r="AD21" s="52"/>
      <c r="AE21" s="49">
        <f t="shared" si="3"/>
        <v>0</v>
      </c>
      <c r="AF21" s="49">
        <f t="shared" si="4"/>
        <v>0</v>
      </c>
      <c r="AG21" s="49">
        <f t="shared" si="5"/>
        <v>0</v>
      </c>
      <c r="AH21" s="49">
        <f t="shared" si="6"/>
        <v>0</v>
      </c>
      <c r="AI21" s="49">
        <f t="shared" si="7"/>
        <v>0</v>
      </c>
      <c r="AJ21" s="49">
        <f t="shared" si="8"/>
        <v>0</v>
      </c>
      <c r="AK21" s="47">
        <f t="shared" si="9"/>
        <v>0</v>
      </c>
      <c r="AL21" s="47">
        <f t="shared" si="10"/>
        <v>0</v>
      </c>
    </row>
    <row r="22" spans="1:38" x14ac:dyDescent="0.2">
      <c r="A22" s="47">
        <f t="shared" si="1"/>
        <v>22</v>
      </c>
      <c r="B22" s="47" t="str">
        <f t="shared" si="2"/>
        <v/>
      </c>
      <c r="C22" s="65"/>
      <c r="D22" s="51"/>
      <c r="E22" s="52"/>
      <c r="F22" s="52"/>
      <c r="G22" s="52"/>
      <c r="H22" s="58"/>
      <c r="I22" s="56"/>
      <c r="J22" s="52"/>
      <c r="K22" s="52"/>
      <c r="L22" s="52"/>
      <c r="M22" s="63"/>
      <c r="N22" s="52"/>
      <c r="O22" s="54"/>
      <c r="P22" s="60"/>
      <c r="Q22" s="61"/>
      <c r="R22" s="56"/>
      <c r="S22" s="56"/>
      <c r="T22" s="56"/>
      <c r="U22" s="62"/>
      <c r="V22" s="52"/>
      <c r="W22" s="52"/>
      <c r="X22" s="52"/>
      <c r="Y22" s="52"/>
      <c r="Z22" s="52"/>
      <c r="AA22" s="52"/>
      <c r="AB22" s="52"/>
      <c r="AC22" s="52"/>
      <c r="AD22" s="52"/>
      <c r="AE22" s="49">
        <f t="shared" si="3"/>
        <v>0</v>
      </c>
      <c r="AF22" s="49">
        <f t="shared" si="4"/>
        <v>0</v>
      </c>
      <c r="AG22" s="49">
        <f t="shared" si="5"/>
        <v>0</v>
      </c>
      <c r="AH22" s="49">
        <f t="shared" si="6"/>
        <v>0</v>
      </c>
      <c r="AI22" s="49">
        <f t="shared" si="7"/>
        <v>0</v>
      </c>
      <c r="AJ22" s="49">
        <f t="shared" si="8"/>
        <v>0</v>
      </c>
      <c r="AK22" s="47">
        <f t="shared" si="9"/>
        <v>0</v>
      </c>
      <c r="AL22" s="47">
        <f t="shared" si="10"/>
        <v>0</v>
      </c>
    </row>
    <row r="23" spans="1:38" x14ac:dyDescent="0.2">
      <c r="A23" s="47">
        <f t="shared" si="1"/>
        <v>23</v>
      </c>
      <c r="B23" s="47" t="str">
        <f t="shared" si="2"/>
        <v/>
      </c>
      <c r="C23" s="65"/>
      <c r="D23" s="51"/>
      <c r="E23" s="52"/>
      <c r="F23" s="52"/>
      <c r="G23" s="52"/>
      <c r="H23" s="58"/>
      <c r="I23" s="56"/>
      <c r="J23" s="52"/>
      <c r="K23" s="52"/>
      <c r="L23" s="52"/>
      <c r="M23" s="63"/>
      <c r="N23" s="52"/>
      <c r="O23" s="54"/>
      <c r="P23" s="60"/>
      <c r="Q23" s="61"/>
      <c r="R23" s="56"/>
      <c r="S23" s="56"/>
      <c r="T23" s="56"/>
      <c r="U23" s="62"/>
      <c r="V23" s="52"/>
      <c r="W23" s="52"/>
      <c r="X23" s="52"/>
      <c r="Y23" s="52"/>
      <c r="Z23" s="52"/>
      <c r="AA23" s="52"/>
      <c r="AB23" s="52"/>
      <c r="AC23" s="52"/>
      <c r="AD23" s="52"/>
      <c r="AE23" s="49">
        <f t="shared" si="3"/>
        <v>0</v>
      </c>
      <c r="AF23" s="49">
        <f t="shared" si="4"/>
        <v>0</v>
      </c>
      <c r="AG23" s="49">
        <f t="shared" si="5"/>
        <v>0</v>
      </c>
      <c r="AH23" s="49">
        <f t="shared" si="6"/>
        <v>0</v>
      </c>
      <c r="AI23" s="49">
        <f t="shared" si="7"/>
        <v>0</v>
      </c>
      <c r="AJ23" s="49">
        <f t="shared" si="8"/>
        <v>0</v>
      </c>
      <c r="AK23" s="47">
        <f t="shared" si="9"/>
        <v>0</v>
      </c>
      <c r="AL23" s="47">
        <f t="shared" si="10"/>
        <v>0</v>
      </c>
    </row>
    <row r="24" spans="1:38" x14ac:dyDescent="0.2">
      <c r="A24" s="47">
        <f t="shared" si="1"/>
        <v>24</v>
      </c>
      <c r="B24" s="47" t="str">
        <f t="shared" si="2"/>
        <v/>
      </c>
      <c r="C24" s="51"/>
      <c r="D24" s="51"/>
      <c r="E24" s="52"/>
      <c r="F24" s="52"/>
      <c r="G24" s="52"/>
      <c r="H24" s="58"/>
      <c r="I24" s="56"/>
      <c r="J24" s="56"/>
      <c r="K24" s="52"/>
      <c r="L24" s="52"/>
      <c r="M24" s="63"/>
      <c r="N24" s="52"/>
      <c r="O24" s="54"/>
      <c r="P24" s="60"/>
      <c r="Q24" s="61"/>
      <c r="R24" s="56"/>
      <c r="S24" s="56"/>
      <c r="T24" s="56"/>
      <c r="U24" s="62"/>
      <c r="V24" s="52"/>
      <c r="W24" s="52"/>
      <c r="X24" s="52"/>
      <c r="Y24" s="52"/>
      <c r="Z24" s="52"/>
      <c r="AA24" s="52"/>
      <c r="AB24" s="52"/>
      <c r="AC24" s="52"/>
      <c r="AD24" s="52"/>
      <c r="AE24" s="49">
        <f t="shared" si="3"/>
        <v>0</v>
      </c>
      <c r="AF24" s="49">
        <f t="shared" si="4"/>
        <v>0</v>
      </c>
      <c r="AG24" s="49">
        <f t="shared" si="5"/>
        <v>0</v>
      </c>
      <c r="AH24" s="49">
        <f t="shared" si="6"/>
        <v>0</v>
      </c>
      <c r="AI24" s="49">
        <f t="shared" si="7"/>
        <v>0</v>
      </c>
      <c r="AJ24" s="49">
        <f t="shared" si="8"/>
        <v>0</v>
      </c>
      <c r="AK24" s="47">
        <f t="shared" si="9"/>
        <v>0</v>
      </c>
      <c r="AL24" s="47">
        <f t="shared" si="10"/>
        <v>0</v>
      </c>
    </row>
    <row r="25" spans="1:38" x14ac:dyDescent="0.2">
      <c r="A25" s="47">
        <f t="shared" si="1"/>
        <v>25</v>
      </c>
      <c r="B25" s="47" t="str">
        <f t="shared" si="2"/>
        <v/>
      </c>
      <c r="C25" s="64"/>
      <c r="D25" s="51"/>
      <c r="E25" s="52"/>
      <c r="F25" s="52"/>
      <c r="G25" s="52"/>
      <c r="H25" s="58"/>
      <c r="I25" s="56"/>
      <c r="J25" s="56"/>
      <c r="K25" s="52"/>
      <c r="L25" s="52"/>
      <c r="M25" s="63"/>
      <c r="N25" s="52"/>
      <c r="O25" s="54"/>
      <c r="P25" s="60"/>
      <c r="Q25" s="61"/>
      <c r="R25" s="56"/>
      <c r="S25" s="56"/>
      <c r="T25" s="56"/>
      <c r="U25" s="62"/>
      <c r="V25" s="52"/>
      <c r="W25" s="52"/>
      <c r="X25" s="52"/>
      <c r="Y25" s="52"/>
      <c r="Z25" s="52"/>
      <c r="AA25" s="52"/>
      <c r="AB25" s="52"/>
      <c r="AC25" s="52"/>
      <c r="AD25" s="52"/>
      <c r="AE25" s="49">
        <f t="shared" si="3"/>
        <v>0</v>
      </c>
      <c r="AF25" s="49">
        <f t="shared" si="4"/>
        <v>0</v>
      </c>
      <c r="AG25" s="49">
        <f t="shared" si="5"/>
        <v>0</v>
      </c>
      <c r="AH25" s="49">
        <f t="shared" si="6"/>
        <v>0</v>
      </c>
      <c r="AI25" s="49">
        <f t="shared" si="7"/>
        <v>0</v>
      </c>
      <c r="AJ25" s="49">
        <f t="shared" si="8"/>
        <v>0</v>
      </c>
      <c r="AK25" s="47">
        <f t="shared" si="9"/>
        <v>0</v>
      </c>
      <c r="AL25" s="47">
        <f t="shared" si="10"/>
        <v>0</v>
      </c>
    </row>
    <row r="26" spans="1:38" x14ac:dyDescent="0.2">
      <c r="A26" s="47">
        <f t="shared" si="1"/>
        <v>26</v>
      </c>
      <c r="B26" s="47" t="str">
        <f t="shared" si="2"/>
        <v/>
      </c>
      <c r="C26" s="64"/>
      <c r="D26" s="51"/>
      <c r="E26" s="52"/>
      <c r="F26" s="52"/>
      <c r="G26" s="52"/>
      <c r="H26" s="58"/>
      <c r="I26" s="56"/>
      <c r="J26" s="56"/>
      <c r="K26" s="52"/>
      <c r="L26" s="52"/>
      <c r="M26" s="63"/>
      <c r="N26" s="52"/>
      <c r="O26" s="54"/>
      <c r="P26" s="60"/>
      <c r="Q26" s="61"/>
      <c r="R26" s="56"/>
      <c r="S26" s="56"/>
      <c r="T26" s="56"/>
      <c r="U26" s="62"/>
      <c r="V26" s="52"/>
      <c r="W26" s="52"/>
      <c r="X26" s="52"/>
      <c r="Y26" s="52"/>
      <c r="Z26" s="52"/>
      <c r="AA26" s="52"/>
      <c r="AB26" s="52"/>
      <c r="AC26" s="52"/>
      <c r="AD26" s="52"/>
      <c r="AE26" s="49">
        <f t="shared" si="3"/>
        <v>0</v>
      </c>
      <c r="AF26" s="49">
        <f t="shared" si="4"/>
        <v>0</v>
      </c>
      <c r="AG26" s="49">
        <f t="shared" si="5"/>
        <v>0</v>
      </c>
      <c r="AH26" s="49">
        <f t="shared" si="6"/>
        <v>0</v>
      </c>
      <c r="AI26" s="49">
        <f t="shared" si="7"/>
        <v>0</v>
      </c>
      <c r="AJ26" s="49">
        <f t="shared" si="8"/>
        <v>0</v>
      </c>
      <c r="AK26" s="47">
        <f t="shared" si="9"/>
        <v>0</v>
      </c>
      <c r="AL26" s="47">
        <f t="shared" si="10"/>
        <v>0</v>
      </c>
    </row>
    <row r="27" spans="1:38" x14ac:dyDescent="0.2">
      <c r="A27" s="47">
        <f t="shared" si="1"/>
        <v>27</v>
      </c>
      <c r="B27" s="47" t="str">
        <f t="shared" si="2"/>
        <v/>
      </c>
      <c r="C27" s="65"/>
      <c r="D27" s="51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49">
        <f t="shared" si="3"/>
        <v>0</v>
      </c>
      <c r="AF27" s="49">
        <f t="shared" si="4"/>
        <v>0</v>
      </c>
      <c r="AG27" s="49">
        <f t="shared" si="5"/>
        <v>0</v>
      </c>
      <c r="AH27" s="49">
        <f t="shared" si="6"/>
        <v>0</v>
      </c>
      <c r="AI27" s="49">
        <f t="shared" si="7"/>
        <v>0</v>
      </c>
      <c r="AJ27" s="49">
        <f t="shared" si="8"/>
        <v>0</v>
      </c>
      <c r="AK27" s="47">
        <f t="shared" si="9"/>
        <v>0</v>
      </c>
      <c r="AL27" s="47">
        <f t="shared" si="10"/>
        <v>0</v>
      </c>
    </row>
    <row r="28" spans="1:38" x14ac:dyDescent="0.2">
      <c r="A28" s="47">
        <f t="shared" si="1"/>
        <v>28</v>
      </c>
      <c r="B28" s="47" t="str">
        <f t="shared" si="2"/>
        <v/>
      </c>
      <c r="C28" s="51"/>
      <c r="D28" s="51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49">
        <f t="shared" si="3"/>
        <v>0</v>
      </c>
      <c r="AF28" s="49">
        <f t="shared" si="4"/>
        <v>0</v>
      </c>
      <c r="AG28" s="49">
        <f t="shared" si="5"/>
        <v>0</v>
      </c>
      <c r="AH28" s="49">
        <f t="shared" si="6"/>
        <v>0</v>
      </c>
      <c r="AI28" s="49">
        <f t="shared" si="7"/>
        <v>0</v>
      </c>
      <c r="AJ28" s="49">
        <f t="shared" si="8"/>
        <v>0</v>
      </c>
      <c r="AK28" s="47">
        <f t="shared" si="9"/>
        <v>0</v>
      </c>
      <c r="AL28" s="47">
        <f t="shared" si="10"/>
        <v>0</v>
      </c>
    </row>
    <row r="29" spans="1:38" x14ac:dyDescent="0.2">
      <c r="A29" s="47">
        <f t="shared" si="1"/>
        <v>29</v>
      </c>
      <c r="B29" s="47" t="str">
        <f t="shared" si="2"/>
        <v/>
      </c>
      <c r="C29" s="51"/>
      <c r="D29" s="51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49">
        <f t="shared" si="3"/>
        <v>0</v>
      </c>
      <c r="AF29" s="49">
        <f t="shared" si="4"/>
        <v>0</v>
      </c>
      <c r="AG29" s="49">
        <f t="shared" si="5"/>
        <v>0</v>
      </c>
      <c r="AH29" s="49">
        <f t="shared" si="6"/>
        <v>0</v>
      </c>
      <c r="AI29" s="49">
        <f t="shared" si="7"/>
        <v>0</v>
      </c>
      <c r="AJ29" s="49">
        <f t="shared" si="8"/>
        <v>0</v>
      </c>
      <c r="AK29" s="47">
        <f t="shared" si="9"/>
        <v>0</v>
      </c>
      <c r="AL29" s="47">
        <f t="shared" si="10"/>
        <v>0</v>
      </c>
    </row>
    <row r="30" spans="1:38" x14ac:dyDescent="0.2">
      <c r="A30" s="47">
        <f t="shared" si="1"/>
        <v>30</v>
      </c>
      <c r="B30" s="47" t="str">
        <f t="shared" si="2"/>
        <v/>
      </c>
      <c r="C30" s="51"/>
      <c r="D30" s="51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49">
        <f t="shared" si="3"/>
        <v>0</v>
      </c>
      <c r="AF30" s="49">
        <f t="shared" si="4"/>
        <v>0</v>
      </c>
      <c r="AG30" s="49">
        <f t="shared" si="5"/>
        <v>0</v>
      </c>
      <c r="AH30" s="49">
        <f t="shared" si="6"/>
        <v>0</v>
      </c>
      <c r="AI30" s="49">
        <f t="shared" si="7"/>
        <v>0</v>
      </c>
      <c r="AJ30" s="49">
        <f t="shared" si="8"/>
        <v>0</v>
      </c>
      <c r="AK30" s="47">
        <f t="shared" si="9"/>
        <v>0</v>
      </c>
      <c r="AL30" s="47">
        <f t="shared" si="10"/>
        <v>0</v>
      </c>
    </row>
    <row r="31" spans="1:38" x14ac:dyDescent="0.2">
      <c r="A31" s="47">
        <f t="shared" si="1"/>
        <v>31</v>
      </c>
      <c r="B31" s="47" t="str">
        <f t="shared" si="2"/>
        <v/>
      </c>
      <c r="C31" s="51"/>
      <c r="D31" s="51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49">
        <f t="shared" si="3"/>
        <v>0</v>
      </c>
      <c r="AF31" s="49">
        <f t="shared" si="4"/>
        <v>0</v>
      </c>
      <c r="AG31" s="49">
        <f t="shared" si="5"/>
        <v>0</v>
      </c>
      <c r="AH31" s="49">
        <f t="shared" si="6"/>
        <v>0</v>
      </c>
      <c r="AI31" s="49">
        <f t="shared" si="7"/>
        <v>0</v>
      </c>
      <c r="AJ31" s="49">
        <f t="shared" si="8"/>
        <v>0</v>
      </c>
      <c r="AK31" s="47">
        <f t="shared" si="9"/>
        <v>0</v>
      </c>
      <c r="AL31" s="47">
        <f t="shared" si="10"/>
        <v>0</v>
      </c>
    </row>
    <row r="32" spans="1:38" x14ac:dyDescent="0.2">
      <c r="A32" s="47">
        <f t="shared" si="1"/>
        <v>32</v>
      </c>
      <c r="B32" s="47" t="str">
        <f t="shared" si="2"/>
        <v/>
      </c>
      <c r="C32" s="51"/>
      <c r="D32" s="51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49">
        <f t="shared" si="3"/>
        <v>0</v>
      </c>
      <c r="AF32" s="49">
        <f t="shared" si="4"/>
        <v>0</v>
      </c>
      <c r="AG32" s="49">
        <f t="shared" si="5"/>
        <v>0</v>
      </c>
      <c r="AH32" s="49">
        <f t="shared" si="6"/>
        <v>0</v>
      </c>
      <c r="AI32" s="49">
        <f t="shared" si="7"/>
        <v>0</v>
      </c>
      <c r="AJ32" s="49">
        <f t="shared" si="8"/>
        <v>0</v>
      </c>
      <c r="AK32" s="47">
        <f t="shared" si="9"/>
        <v>0</v>
      </c>
      <c r="AL32" s="47">
        <f t="shared" si="10"/>
        <v>0</v>
      </c>
    </row>
    <row r="33" spans="1:38" x14ac:dyDescent="0.2">
      <c r="A33" s="47">
        <f t="shared" si="1"/>
        <v>33</v>
      </c>
      <c r="B33" s="47" t="str">
        <f t="shared" si="2"/>
        <v/>
      </c>
      <c r="C33" s="51"/>
      <c r="D33" s="51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49">
        <f t="shared" si="3"/>
        <v>0</v>
      </c>
      <c r="AF33" s="49">
        <f t="shared" si="4"/>
        <v>0</v>
      </c>
      <c r="AG33" s="49">
        <f t="shared" si="5"/>
        <v>0</v>
      </c>
      <c r="AH33" s="49">
        <f t="shared" si="6"/>
        <v>0</v>
      </c>
      <c r="AI33" s="49">
        <f t="shared" si="7"/>
        <v>0</v>
      </c>
      <c r="AJ33" s="49">
        <f t="shared" si="8"/>
        <v>0</v>
      </c>
      <c r="AK33" s="47">
        <f t="shared" si="9"/>
        <v>0</v>
      </c>
      <c r="AL33" s="47">
        <f t="shared" si="10"/>
        <v>0</v>
      </c>
    </row>
    <row r="34" spans="1:38" x14ac:dyDescent="0.2">
      <c r="A34" s="47">
        <f t="shared" si="1"/>
        <v>34</v>
      </c>
      <c r="B34" s="47" t="str">
        <f t="shared" si="2"/>
        <v/>
      </c>
      <c r="C34" s="51"/>
      <c r="D34" s="51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49">
        <f t="shared" si="3"/>
        <v>0</v>
      </c>
      <c r="AF34" s="49">
        <f t="shared" si="4"/>
        <v>0</v>
      </c>
      <c r="AG34" s="49">
        <f t="shared" ref="AG34:AG65" si="11">R34*AC34</f>
        <v>0</v>
      </c>
      <c r="AH34" s="49">
        <f t="shared" ref="AH34:AH65" si="12">R34*AD34</f>
        <v>0</v>
      </c>
      <c r="AI34" s="49">
        <f t="shared" si="7"/>
        <v>0</v>
      </c>
      <c r="AJ34" s="49">
        <f t="shared" si="8"/>
        <v>0</v>
      </c>
      <c r="AK34" s="47">
        <f t="shared" si="9"/>
        <v>0</v>
      </c>
      <c r="AL34" s="47">
        <f t="shared" si="10"/>
        <v>0</v>
      </c>
    </row>
    <row r="35" spans="1:38" x14ac:dyDescent="0.2">
      <c r="A35" s="47">
        <f t="shared" si="1"/>
        <v>35</v>
      </c>
      <c r="B35" s="47" t="str">
        <f t="shared" si="2"/>
        <v/>
      </c>
      <c r="C35" s="51"/>
      <c r="D35" s="51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49">
        <f t="shared" si="3"/>
        <v>0</v>
      </c>
      <c r="AF35" s="49">
        <f t="shared" si="4"/>
        <v>0</v>
      </c>
      <c r="AG35" s="49">
        <f t="shared" si="11"/>
        <v>0</v>
      </c>
      <c r="AH35" s="49">
        <f t="shared" si="12"/>
        <v>0</v>
      </c>
      <c r="AI35" s="49">
        <f t="shared" si="7"/>
        <v>0</v>
      </c>
      <c r="AJ35" s="49">
        <f t="shared" si="8"/>
        <v>0</v>
      </c>
      <c r="AK35" s="47">
        <f t="shared" si="9"/>
        <v>0</v>
      </c>
      <c r="AL35" s="47">
        <f t="shared" si="10"/>
        <v>0</v>
      </c>
    </row>
    <row r="36" spans="1:38" x14ac:dyDescent="0.2">
      <c r="A36" s="47">
        <f t="shared" si="1"/>
        <v>36</v>
      </c>
      <c r="B36" s="47" t="str">
        <f t="shared" si="2"/>
        <v/>
      </c>
      <c r="C36" s="51"/>
      <c r="D36" s="51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49">
        <f t="shared" si="3"/>
        <v>0</v>
      </c>
      <c r="AF36" s="49">
        <f t="shared" si="4"/>
        <v>0</v>
      </c>
      <c r="AG36" s="49">
        <f t="shared" si="11"/>
        <v>0</v>
      </c>
      <c r="AH36" s="49">
        <f t="shared" si="12"/>
        <v>0</v>
      </c>
      <c r="AI36" s="49">
        <f t="shared" si="7"/>
        <v>0</v>
      </c>
      <c r="AJ36" s="49">
        <f t="shared" si="8"/>
        <v>0</v>
      </c>
      <c r="AK36" s="47">
        <f t="shared" si="9"/>
        <v>0</v>
      </c>
      <c r="AL36" s="47">
        <f t="shared" si="10"/>
        <v>0</v>
      </c>
    </row>
    <row r="37" spans="1:38" x14ac:dyDescent="0.2">
      <c r="A37" s="47">
        <f t="shared" si="1"/>
        <v>37</v>
      </c>
      <c r="B37" s="47" t="str">
        <f t="shared" si="2"/>
        <v/>
      </c>
      <c r="C37" s="51"/>
      <c r="D37" s="51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49">
        <f t="shared" si="3"/>
        <v>0</v>
      </c>
      <c r="AF37" s="49">
        <f t="shared" si="4"/>
        <v>0</v>
      </c>
      <c r="AG37" s="49">
        <f t="shared" si="11"/>
        <v>0</v>
      </c>
      <c r="AH37" s="49">
        <f t="shared" si="12"/>
        <v>0</v>
      </c>
      <c r="AI37" s="49">
        <f t="shared" si="7"/>
        <v>0</v>
      </c>
      <c r="AJ37" s="49">
        <f t="shared" si="8"/>
        <v>0</v>
      </c>
      <c r="AK37" s="47">
        <f t="shared" si="9"/>
        <v>0</v>
      </c>
      <c r="AL37" s="47">
        <f t="shared" si="10"/>
        <v>0</v>
      </c>
    </row>
    <row r="38" spans="1:38" x14ac:dyDescent="0.2">
      <c r="A38" s="47">
        <f t="shared" si="1"/>
        <v>38</v>
      </c>
      <c r="B38" s="47" t="str">
        <f t="shared" si="2"/>
        <v/>
      </c>
      <c r="C38" s="51"/>
      <c r="D38" s="51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49">
        <f t="shared" si="3"/>
        <v>0</v>
      </c>
      <c r="AF38" s="49">
        <f t="shared" si="4"/>
        <v>0</v>
      </c>
      <c r="AG38" s="49">
        <f t="shared" si="11"/>
        <v>0</v>
      </c>
      <c r="AH38" s="49">
        <f t="shared" si="12"/>
        <v>0</v>
      </c>
      <c r="AI38" s="49">
        <f t="shared" si="7"/>
        <v>0</v>
      </c>
      <c r="AJ38" s="49">
        <f t="shared" si="8"/>
        <v>0</v>
      </c>
      <c r="AK38" s="47">
        <f t="shared" si="9"/>
        <v>0</v>
      </c>
      <c r="AL38" s="47">
        <f t="shared" si="10"/>
        <v>0</v>
      </c>
    </row>
    <row r="39" spans="1:38" x14ac:dyDescent="0.2">
      <c r="A39" s="47">
        <f t="shared" si="1"/>
        <v>39</v>
      </c>
      <c r="B39" s="47" t="str">
        <f t="shared" si="2"/>
        <v/>
      </c>
      <c r="C39" s="51"/>
      <c r="D39" s="51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49">
        <f t="shared" si="3"/>
        <v>0</v>
      </c>
      <c r="AF39" s="49">
        <f t="shared" si="4"/>
        <v>0</v>
      </c>
      <c r="AG39" s="49">
        <f t="shared" si="11"/>
        <v>0</v>
      </c>
      <c r="AH39" s="49">
        <f t="shared" si="12"/>
        <v>0</v>
      </c>
      <c r="AI39" s="49">
        <f t="shared" si="7"/>
        <v>0</v>
      </c>
      <c r="AJ39" s="49">
        <f t="shared" si="8"/>
        <v>0</v>
      </c>
      <c r="AK39" s="47">
        <f t="shared" si="9"/>
        <v>0</v>
      </c>
      <c r="AL39" s="47">
        <f t="shared" si="10"/>
        <v>0</v>
      </c>
    </row>
    <row r="40" spans="1:38" x14ac:dyDescent="0.2">
      <c r="A40" s="47">
        <f t="shared" si="1"/>
        <v>40</v>
      </c>
      <c r="B40" s="47" t="str">
        <f t="shared" si="2"/>
        <v/>
      </c>
      <c r="C40" s="51"/>
      <c r="D40" s="51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49">
        <f t="shared" si="3"/>
        <v>0</v>
      </c>
      <c r="AF40" s="49">
        <f t="shared" si="4"/>
        <v>0</v>
      </c>
      <c r="AG40" s="49">
        <f t="shared" si="11"/>
        <v>0</v>
      </c>
      <c r="AH40" s="49">
        <f t="shared" si="12"/>
        <v>0</v>
      </c>
      <c r="AI40" s="49">
        <f t="shared" si="7"/>
        <v>0</v>
      </c>
      <c r="AJ40" s="49">
        <f t="shared" si="8"/>
        <v>0</v>
      </c>
      <c r="AK40" s="47">
        <f t="shared" si="9"/>
        <v>0</v>
      </c>
      <c r="AL40" s="47">
        <f t="shared" si="10"/>
        <v>0</v>
      </c>
    </row>
    <row r="41" spans="1:38" x14ac:dyDescent="0.2">
      <c r="A41" s="47">
        <f t="shared" si="1"/>
        <v>41</v>
      </c>
      <c r="B41" s="47" t="str">
        <f t="shared" si="2"/>
        <v/>
      </c>
      <c r="C41" s="51"/>
      <c r="D41" s="51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49">
        <f t="shared" si="3"/>
        <v>0</v>
      </c>
      <c r="AF41" s="49">
        <f t="shared" si="4"/>
        <v>0</v>
      </c>
      <c r="AG41" s="49">
        <f t="shared" si="11"/>
        <v>0</v>
      </c>
      <c r="AH41" s="49">
        <f t="shared" si="12"/>
        <v>0</v>
      </c>
      <c r="AI41" s="49">
        <f t="shared" si="7"/>
        <v>0</v>
      </c>
      <c r="AJ41" s="49">
        <f t="shared" si="8"/>
        <v>0</v>
      </c>
      <c r="AK41" s="47">
        <f t="shared" si="9"/>
        <v>0</v>
      </c>
      <c r="AL41" s="47">
        <f t="shared" si="10"/>
        <v>0</v>
      </c>
    </row>
    <row r="42" spans="1:38" x14ac:dyDescent="0.2">
      <c r="A42" s="47">
        <f t="shared" si="1"/>
        <v>42</v>
      </c>
      <c r="B42" s="47" t="str">
        <f t="shared" si="2"/>
        <v/>
      </c>
      <c r="C42" s="51"/>
      <c r="D42" s="51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49">
        <f t="shared" si="3"/>
        <v>0</v>
      </c>
      <c r="AF42" s="49">
        <f t="shared" si="4"/>
        <v>0</v>
      </c>
      <c r="AG42" s="49">
        <f t="shared" si="11"/>
        <v>0</v>
      </c>
      <c r="AH42" s="49">
        <f t="shared" si="12"/>
        <v>0</v>
      </c>
      <c r="AI42" s="49">
        <f t="shared" si="7"/>
        <v>0</v>
      </c>
      <c r="AJ42" s="49">
        <f t="shared" si="8"/>
        <v>0</v>
      </c>
      <c r="AK42" s="47">
        <f t="shared" si="9"/>
        <v>0</v>
      </c>
      <c r="AL42" s="47">
        <f t="shared" si="10"/>
        <v>0</v>
      </c>
    </row>
    <row r="43" spans="1:38" x14ac:dyDescent="0.2">
      <c r="A43" s="47">
        <f t="shared" si="1"/>
        <v>43</v>
      </c>
      <c r="B43" s="47" t="str">
        <f t="shared" si="2"/>
        <v/>
      </c>
      <c r="C43" s="51"/>
      <c r="D43" s="51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49">
        <f t="shared" si="3"/>
        <v>0</v>
      </c>
      <c r="AF43" s="49">
        <f t="shared" si="4"/>
        <v>0</v>
      </c>
      <c r="AG43" s="49">
        <f t="shared" si="11"/>
        <v>0</v>
      </c>
      <c r="AH43" s="49">
        <f t="shared" si="12"/>
        <v>0</v>
      </c>
      <c r="AI43" s="49">
        <f t="shared" si="7"/>
        <v>0</v>
      </c>
      <c r="AJ43" s="49">
        <f t="shared" si="8"/>
        <v>0</v>
      </c>
      <c r="AK43" s="47">
        <f t="shared" si="9"/>
        <v>0</v>
      </c>
      <c r="AL43" s="47">
        <f t="shared" si="10"/>
        <v>0</v>
      </c>
    </row>
    <row r="44" spans="1:38" x14ac:dyDescent="0.2">
      <c r="A44" s="47">
        <f t="shared" si="1"/>
        <v>44</v>
      </c>
      <c r="B44" s="47" t="str">
        <f t="shared" si="2"/>
        <v/>
      </c>
      <c r="C44" s="51"/>
      <c r="D44" s="51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49">
        <f t="shared" si="3"/>
        <v>0</v>
      </c>
      <c r="AF44" s="49">
        <f t="shared" si="4"/>
        <v>0</v>
      </c>
      <c r="AG44" s="49">
        <f t="shared" si="11"/>
        <v>0</v>
      </c>
      <c r="AH44" s="49">
        <f t="shared" si="12"/>
        <v>0</v>
      </c>
      <c r="AI44" s="49">
        <f t="shared" si="7"/>
        <v>0</v>
      </c>
      <c r="AJ44" s="49">
        <f t="shared" si="8"/>
        <v>0</v>
      </c>
      <c r="AK44" s="47">
        <f t="shared" si="9"/>
        <v>0</v>
      </c>
      <c r="AL44" s="47">
        <f t="shared" si="10"/>
        <v>0</v>
      </c>
    </row>
    <row r="45" spans="1:38" x14ac:dyDescent="0.2">
      <c r="A45" s="47">
        <f t="shared" si="1"/>
        <v>45</v>
      </c>
      <c r="B45" s="47" t="str">
        <f t="shared" si="2"/>
        <v/>
      </c>
      <c r="C45" s="51"/>
      <c r="D45" s="51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49">
        <f t="shared" si="3"/>
        <v>0</v>
      </c>
      <c r="AF45" s="49">
        <f t="shared" si="4"/>
        <v>0</v>
      </c>
      <c r="AG45" s="49">
        <f t="shared" si="11"/>
        <v>0</v>
      </c>
      <c r="AH45" s="49">
        <f t="shared" si="12"/>
        <v>0</v>
      </c>
      <c r="AI45" s="49">
        <f t="shared" si="7"/>
        <v>0</v>
      </c>
      <c r="AJ45" s="49">
        <f t="shared" si="8"/>
        <v>0</v>
      </c>
      <c r="AK45" s="47">
        <f t="shared" si="9"/>
        <v>0</v>
      </c>
      <c r="AL45" s="47">
        <f t="shared" si="10"/>
        <v>0</v>
      </c>
    </row>
    <row r="46" spans="1:38" x14ac:dyDescent="0.2">
      <c r="A46" s="47">
        <f t="shared" si="1"/>
        <v>46</v>
      </c>
      <c r="B46" s="47" t="str">
        <f t="shared" si="2"/>
        <v/>
      </c>
      <c r="C46" s="51"/>
      <c r="D46" s="51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49">
        <f t="shared" si="3"/>
        <v>0</v>
      </c>
      <c r="AF46" s="49">
        <f t="shared" si="4"/>
        <v>0</v>
      </c>
      <c r="AG46" s="49">
        <f t="shared" si="11"/>
        <v>0</v>
      </c>
      <c r="AH46" s="49">
        <f t="shared" si="12"/>
        <v>0</v>
      </c>
      <c r="AI46" s="49">
        <f t="shared" si="7"/>
        <v>0</v>
      </c>
      <c r="AJ46" s="49">
        <f t="shared" si="8"/>
        <v>0</v>
      </c>
      <c r="AK46" s="47">
        <f t="shared" si="9"/>
        <v>0</v>
      </c>
      <c r="AL46" s="47">
        <f t="shared" si="10"/>
        <v>0</v>
      </c>
    </row>
    <row r="47" spans="1:38" x14ac:dyDescent="0.2">
      <c r="A47" s="47">
        <f t="shared" si="1"/>
        <v>47</v>
      </c>
      <c r="B47" s="47" t="str">
        <f t="shared" si="2"/>
        <v/>
      </c>
      <c r="C47" s="51"/>
      <c r="D47" s="51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49">
        <f t="shared" si="3"/>
        <v>0</v>
      </c>
      <c r="AF47" s="49">
        <f t="shared" si="4"/>
        <v>0</v>
      </c>
      <c r="AG47" s="49">
        <f t="shared" si="11"/>
        <v>0</v>
      </c>
      <c r="AH47" s="49">
        <f t="shared" si="12"/>
        <v>0</v>
      </c>
      <c r="AI47" s="49">
        <f t="shared" si="7"/>
        <v>0</v>
      </c>
      <c r="AJ47" s="49">
        <f t="shared" si="8"/>
        <v>0</v>
      </c>
      <c r="AK47" s="47">
        <f t="shared" si="9"/>
        <v>0</v>
      </c>
      <c r="AL47" s="47">
        <f t="shared" si="10"/>
        <v>0</v>
      </c>
    </row>
    <row r="48" spans="1:38" x14ac:dyDescent="0.2">
      <c r="A48" s="47">
        <f t="shared" si="1"/>
        <v>48</v>
      </c>
      <c r="B48" s="47" t="str">
        <f t="shared" si="2"/>
        <v/>
      </c>
      <c r="C48" s="51"/>
      <c r="D48" s="51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49">
        <f t="shared" si="3"/>
        <v>0</v>
      </c>
      <c r="AF48" s="49">
        <f t="shared" si="4"/>
        <v>0</v>
      </c>
      <c r="AG48" s="49">
        <f t="shared" si="11"/>
        <v>0</v>
      </c>
      <c r="AH48" s="49">
        <f t="shared" si="12"/>
        <v>0</v>
      </c>
      <c r="AI48" s="49">
        <f t="shared" si="7"/>
        <v>0</v>
      </c>
      <c r="AJ48" s="49">
        <f t="shared" si="8"/>
        <v>0</v>
      </c>
      <c r="AK48" s="47">
        <f t="shared" si="9"/>
        <v>0</v>
      </c>
      <c r="AL48" s="47">
        <f t="shared" si="10"/>
        <v>0</v>
      </c>
    </row>
    <row r="49" spans="1:38" x14ac:dyDescent="0.2">
      <c r="A49" s="47">
        <f t="shared" si="1"/>
        <v>49</v>
      </c>
      <c r="B49" s="47" t="str">
        <f t="shared" si="2"/>
        <v/>
      </c>
      <c r="C49" s="51"/>
      <c r="D49" s="51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49">
        <f t="shared" si="3"/>
        <v>0</v>
      </c>
      <c r="AF49" s="49">
        <f t="shared" si="4"/>
        <v>0</v>
      </c>
      <c r="AG49" s="49">
        <f t="shared" si="11"/>
        <v>0</v>
      </c>
      <c r="AH49" s="49">
        <f t="shared" si="12"/>
        <v>0</v>
      </c>
      <c r="AI49" s="49">
        <f t="shared" si="7"/>
        <v>0</v>
      </c>
      <c r="AJ49" s="49">
        <f t="shared" si="8"/>
        <v>0</v>
      </c>
      <c r="AK49" s="47">
        <f t="shared" si="9"/>
        <v>0</v>
      </c>
      <c r="AL49" s="47">
        <f t="shared" si="10"/>
        <v>0</v>
      </c>
    </row>
    <row r="50" spans="1:38" x14ac:dyDescent="0.2">
      <c r="A50" s="47">
        <f t="shared" si="1"/>
        <v>50</v>
      </c>
      <c r="B50" s="47" t="str">
        <f t="shared" si="2"/>
        <v/>
      </c>
      <c r="C50" s="51"/>
      <c r="D50" s="51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49">
        <f t="shared" si="3"/>
        <v>0</v>
      </c>
      <c r="AF50" s="49">
        <f t="shared" si="4"/>
        <v>0</v>
      </c>
      <c r="AG50" s="49">
        <f t="shared" si="11"/>
        <v>0</v>
      </c>
      <c r="AH50" s="49">
        <f t="shared" si="12"/>
        <v>0</v>
      </c>
      <c r="AI50" s="49">
        <f t="shared" si="7"/>
        <v>0</v>
      </c>
      <c r="AJ50" s="49">
        <f t="shared" si="8"/>
        <v>0</v>
      </c>
      <c r="AK50" s="47">
        <f t="shared" si="9"/>
        <v>0</v>
      </c>
      <c r="AL50" s="47">
        <f t="shared" si="10"/>
        <v>0</v>
      </c>
    </row>
    <row r="51" spans="1:38" x14ac:dyDescent="0.2">
      <c r="A51" s="47">
        <f t="shared" si="1"/>
        <v>51</v>
      </c>
      <c r="B51" s="47" t="str">
        <f t="shared" si="2"/>
        <v/>
      </c>
      <c r="C51" s="51"/>
      <c r="D51" s="51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49">
        <f t="shared" si="3"/>
        <v>0</v>
      </c>
      <c r="AF51" s="49">
        <f t="shared" si="4"/>
        <v>0</v>
      </c>
      <c r="AG51" s="49">
        <f t="shared" si="11"/>
        <v>0</v>
      </c>
      <c r="AH51" s="49">
        <f t="shared" si="12"/>
        <v>0</v>
      </c>
      <c r="AI51" s="49">
        <f t="shared" si="7"/>
        <v>0</v>
      </c>
      <c r="AJ51" s="49">
        <f t="shared" si="8"/>
        <v>0</v>
      </c>
      <c r="AK51" s="47">
        <f t="shared" si="9"/>
        <v>0</v>
      </c>
      <c r="AL51" s="47">
        <f t="shared" si="10"/>
        <v>0</v>
      </c>
    </row>
    <row r="52" spans="1:38" x14ac:dyDescent="0.2">
      <c r="A52" s="47">
        <f t="shared" si="1"/>
        <v>52</v>
      </c>
      <c r="B52" s="47" t="str">
        <f t="shared" si="2"/>
        <v/>
      </c>
      <c r="C52" s="51"/>
      <c r="D52" s="51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49">
        <f t="shared" si="3"/>
        <v>0</v>
      </c>
      <c r="AF52" s="49">
        <f t="shared" si="4"/>
        <v>0</v>
      </c>
      <c r="AG52" s="49">
        <f t="shared" si="11"/>
        <v>0</v>
      </c>
      <c r="AH52" s="49">
        <f t="shared" si="12"/>
        <v>0</v>
      </c>
      <c r="AI52" s="49">
        <f t="shared" si="7"/>
        <v>0</v>
      </c>
      <c r="AJ52" s="49">
        <f t="shared" si="8"/>
        <v>0</v>
      </c>
      <c r="AK52" s="47">
        <f t="shared" si="9"/>
        <v>0</v>
      </c>
      <c r="AL52" s="47">
        <f t="shared" si="10"/>
        <v>0</v>
      </c>
    </row>
    <row r="53" spans="1:38" x14ac:dyDescent="0.2">
      <c r="A53" s="47">
        <f t="shared" si="1"/>
        <v>53</v>
      </c>
      <c r="B53" s="47" t="str">
        <f t="shared" si="2"/>
        <v/>
      </c>
      <c r="C53" s="51"/>
      <c r="D53" s="51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49">
        <f t="shared" si="3"/>
        <v>0</v>
      </c>
      <c r="AF53" s="49">
        <f t="shared" si="4"/>
        <v>0</v>
      </c>
      <c r="AG53" s="49">
        <f t="shared" si="11"/>
        <v>0</v>
      </c>
      <c r="AH53" s="49">
        <f t="shared" si="12"/>
        <v>0</v>
      </c>
      <c r="AI53" s="49">
        <f t="shared" si="7"/>
        <v>0</v>
      </c>
      <c r="AJ53" s="49">
        <f t="shared" si="8"/>
        <v>0</v>
      </c>
      <c r="AK53" s="47">
        <f t="shared" si="9"/>
        <v>0</v>
      </c>
      <c r="AL53" s="47">
        <f t="shared" si="10"/>
        <v>0</v>
      </c>
    </row>
    <row r="54" spans="1:38" x14ac:dyDescent="0.2">
      <c r="A54" s="47">
        <f t="shared" si="1"/>
        <v>54</v>
      </c>
      <c r="B54" s="47" t="str">
        <f t="shared" si="2"/>
        <v/>
      </c>
      <c r="C54" s="51"/>
      <c r="D54" s="51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49">
        <f t="shared" si="3"/>
        <v>0</v>
      </c>
      <c r="AF54" s="49">
        <f t="shared" si="4"/>
        <v>0</v>
      </c>
      <c r="AG54" s="49">
        <f t="shared" si="11"/>
        <v>0</v>
      </c>
      <c r="AH54" s="49">
        <f t="shared" si="12"/>
        <v>0</v>
      </c>
      <c r="AI54" s="49">
        <f t="shared" si="7"/>
        <v>0</v>
      </c>
      <c r="AJ54" s="49">
        <f t="shared" si="8"/>
        <v>0</v>
      </c>
      <c r="AK54" s="47">
        <f t="shared" si="9"/>
        <v>0</v>
      </c>
      <c r="AL54" s="47">
        <f t="shared" si="10"/>
        <v>0</v>
      </c>
    </row>
    <row r="55" spans="1:38" x14ac:dyDescent="0.2">
      <c r="A55" s="47">
        <f t="shared" si="1"/>
        <v>55</v>
      </c>
      <c r="B55" s="47" t="str">
        <f t="shared" si="2"/>
        <v/>
      </c>
      <c r="C55" s="51"/>
      <c r="D55" s="51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49">
        <f t="shared" si="3"/>
        <v>0</v>
      </c>
      <c r="AF55" s="49">
        <f t="shared" si="4"/>
        <v>0</v>
      </c>
      <c r="AG55" s="49">
        <f t="shared" si="11"/>
        <v>0</v>
      </c>
      <c r="AH55" s="49">
        <f t="shared" si="12"/>
        <v>0</v>
      </c>
      <c r="AI55" s="49">
        <f t="shared" si="7"/>
        <v>0</v>
      </c>
      <c r="AJ55" s="49">
        <f t="shared" si="8"/>
        <v>0</v>
      </c>
      <c r="AK55" s="47">
        <f t="shared" si="9"/>
        <v>0</v>
      </c>
      <c r="AL55" s="47">
        <f t="shared" si="10"/>
        <v>0</v>
      </c>
    </row>
    <row r="56" spans="1:38" x14ac:dyDescent="0.2">
      <c r="A56" s="47">
        <f t="shared" si="1"/>
        <v>56</v>
      </c>
      <c r="B56" s="47" t="str">
        <f t="shared" si="2"/>
        <v/>
      </c>
      <c r="C56" s="51"/>
      <c r="D56" s="51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49">
        <f t="shared" si="3"/>
        <v>0</v>
      </c>
      <c r="AF56" s="49">
        <f t="shared" si="4"/>
        <v>0</v>
      </c>
      <c r="AG56" s="49">
        <f t="shared" si="11"/>
        <v>0</v>
      </c>
      <c r="AH56" s="49">
        <f t="shared" si="12"/>
        <v>0</v>
      </c>
      <c r="AI56" s="49">
        <f t="shared" si="7"/>
        <v>0</v>
      </c>
      <c r="AJ56" s="49">
        <f t="shared" si="8"/>
        <v>0</v>
      </c>
      <c r="AK56" s="47">
        <f t="shared" si="9"/>
        <v>0</v>
      </c>
      <c r="AL56" s="47">
        <f t="shared" si="10"/>
        <v>0</v>
      </c>
    </row>
    <row r="57" spans="1:38" x14ac:dyDescent="0.2">
      <c r="A57" s="47">
        <f t="shared" si="1"/>
        <v>57</v>
      </c>
      <c r="B57" s="47" t="str">
        <f t="shared" si="2"/>
        <v/>
      </c>
      <c r="C57" s="51"/>
      <c r="D57" s="51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49">
        <f t="shared" si="3"/>
        <v>0</v>
      </c>
      <c r="AF57" s="49">
        <f t="shared" si="4"/>
        <v>0</v>
      </c>
      <c r="AG57" s="49">
        <f t="shared" si="11"/>
        <v>0</v>
      </c>
      <c r="AH57" s="49">
        <f t="shared" si="12"/>
        <v>0</v>
      </c>
      <c r="AI57" s="49">
        <f t="shared" si="7"/>
        <v>0</v>
      </c>
      <c r="AJ57" s="49">
        <f t="shared" si="8"/>
        <v>0</v>
      </c>
      <c r="AK57" s="47">
        <f t="shared" si="9"/>
        <v>0</v>
      </c>
      <c r="AL57" s="47">
        <f t="shared" si="10"/>
        <v>0</v>
      </c>
    </row>
    <row r="58" spans="1:38" x14ac:dyDescent="0.2">
      <c r="A58" s="47">
        <f t="shared" si="1"/>
        <v>58</v>
      </c>
      <c r="B58" s="47" t="str">
        <f t="shared" si="2"/>
        <v/>
      </c>
      <c r="C58" s="51"/>
      <c r="D58" s="51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49">
        <f t="shared" si="3"/>
        <v>0</v>
      </c>
      <c r="AF58" s="49">
        <f t="shared" si="4"/>
        <v>0</v>
      </c>
      <c r="AG58" s="49">
        <f t="shared" si="11"/>
        <v>0</v>
      </c>
      <c r="AH58" s="49">
        <f t="shared" si="12"/>
        <v>0</v>
      </c>
      <c r="AI58" s="49">
        <f t="shared" si="7"/>
        <v>0</v>
      </c>
      <c r="AJ58" s="49">
        <f t="shared" si="8"/>
        <v>0</v>
      </c>
      <c r="AK58" s="47">
        <f t="shared" si="9"/>
        <v>0</v>
      </c>
      <c r="AL58" s="47">
        <f t="shared" si="10"/>
        <v>0</v>
      </c>
    </row>
    <row r="59" spans="1:38" x14ac:dyDescent="0.2">
      <c r="A59" s="47">
        <f t="shared" si="1"/>
        <v>59</v>
      </c>
      <c r="B59" s="47" t="str">
        <f t="shared" si="2"/>
        <v/>
      </c>
      <c r="C59" s="51"/>
      <c r="D59" s="51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49">
        <f t="shared" si="3"/>
        <v>0</v>
      </c>
      <c r="AF59" s="49">
        <f t="shared" si="4"/>
        <v>0</v>
      </c>
      <c r="AG59" s="49">
        <f t="shared" si="11"/>
        <v>0</v>
      </c>
      <c r="AH59" s="49">
        <f t="shared" si="12"/>
        <v>0</v>
      </c>
      <c r="AI59" s="49">
        <f t="shared" si="7"/>
        <v>0</v>
      </c>
      <c r="AJ59" s="49">
        <f t="shared" si="8"/>
        <v>0</v>
      </c>
      <c r="AK59" s="47">
        <f t="shared" si="9"/>
        <v>0</v>
      </c>
      <c r="AL59" s="47">
        <f t="shared" si="10"/>
        <v>0</v>
      </c>
    </row>
    <row r="60" spans="1:38" x14ac:dyDescent="0.2">
      <c r="A60" s="47">
        <f t="shared" si="1"/>
        <v>60</v>
      </c>
      <c r="B60" s="47" t="str">
        <f t="shared" si="2"/>
        <v/>
      </c>
      <c r="C60" s="51"/>
      <c r="D60" s="51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49">
        <f t="shared" si="3"/>
        <v>0</v>
      </c>
      <c r="AF60" s="49">
        <f t="shared" si="4"/>
        <v>0</v>
      </c>
      <c r="AG60" s="49">
        <f t="shared" si="11"/>
        <v>0</v>
      </c>
      <c r="AH60" s="49">
        <f t="shared" si="12"/>
        <v>0</v>
      </c>
      <c r="AI60" s="49">
        <f t="shared" si="7"/>
        <v>0</v>
      </c>
      <c r="AJ60" s="49">
        <f t="shared" si="8"/>
        <v>0</v>
      </c>
      <c r="AK60" s="47">
        <f t="shared" si="9"/>
        <v>0</v>
      </c>
      <c r="AL60" s="47">
        <f t="shared" si="10"/>
        <v>0</v>
      </c>
    </row>
    <row r="61" spans="1:38" x14ac:dyDescent="0.2">
      <c r="A61" s="47">
        <f t="shared" si="1"/>
        <v>61</v>
      </c>
      <c r="B61" s="47" t="str">
        <f t="shared" si="2"/>
        <v/>
      </c>
      <c r="C61" s="51"/>
      <c r="D61" s="51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49">
        <f t="shared" si="3"/>
        <v>0</v>
      </c>
      <c r="AF61" s="49">
        <f t="shared" si="4"/>
        <v>0</v>
      </c>
      <c r="AG61" s="49">
        <f t="shared" si="11"/>
        <v>0</v>
      </c>
      <c r="AH61" s="49">
        <f t="shared" si="12"/>
        <v>0</v>
      </c>
      <c r="AI61" s="49">
        <f t="shared" si="7"/>
        <v>0</v>
      </c>
      <c r="AJ61" s="49">
        <f t="shared" si="8"/>
        <v>0</v>
      </c>
      <c r="AK61" s="47">
        <f t="shared" si="9"/>
        <v>0</v>
      </c>
      <c r="AL61" s="47">
        <f t="shared" si="10"/>
        <v>0</v>
      </c>
    </row>
    <row r="62" spans="1:38" x14ac:dyDescent="0.2">
      <c r="A62" s="47">
        <f t="shared" si="1"/>
        <v>62</v>
      </c>
      <c r="B62" s="47" t="str">
        <f t="shared" si="2"/>
        <v/>
      </c>
      <c r="C62" s="51"/>
      <c r="D62" s="51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49">
        <f t="shared" si="3"/>
        <v>0</v>
      </c>
      <c r="AF62" s="49">
        <f t="shared" si="4"/>
        <v>0</v>
      </c>
      <c r="AG62" s="49">
        <f t="shared" si="11"/>
        <v>0</v>
      </c>
      <c r="AH62" s="49">
        <f t="shared" si="12"/>
        <v>0</v>
      </c>
      <c r="AI62" s="49">
        <f t="shared" si="7"/>
        <v>0</v>
      </c>
      <c r="AJ62" s="49">
        <f t="shared" si="8"/>
        <v>0</v>
      </c>
      <c r="AK62" s="47">
        <f t="shared" si="9"/>
        <v>0</v>
      </c>
      <c r="AL62" s="47">
        <f t="shared" si="10"/>
        <v>0</v>
      </c>
    </row>
    <row r="63" spans="1:38" x14ac:dyDescent="0.2">
      <c r="A63" s="47">
        <f t="shared" si="1"/>
        <v>63</v>
      </c>
      <c r="B63" s="47" t="str">
        <f t="shared" si="2"/>
        <v/>
      </c>
      <c r="C63" s="51"/>
      <c r="D63" s="51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49">
        <f t="shared" si="3"/>
        <v>0</v>
      </c>
      <c r="AF63" s="49">
        <f t="shared" si="4"/>
        <v>0</v>
      </c>
      <c r="AG63" s="49">
        <f t="shared" si="11"/>
        <v>0</v>
      </c>
      <c r="AH63" s="49">
        <f t="shared" si="12"/>
        <v>0</v>
      </c>
      <c r="AI63" s="49">
        <f t="shared" si="7"/>
        <v>0</v>
      </c>
      <c r="AJ63" s="49">
        <f t="shared" si="8"/>
        <v>0</v>
      </c>
      <c r="AK63" s="47">
        <f t="shared" si="9"/>
        <v>0</v>
      </c>
      <c r="AL63" s="47">
        <f t="shared" si="10"/>
        <v>0</v>
      </c>
    </row>
    <row r="64" spans="1:38" x14ac:dyDescent="0.2">
      <c r="A64" s="47">
        <f t="shared" si="1"/>
        <v>64</v>
      </c>
      <c r="B64" s="47" t="str">
        <f t="shared" si="2"/>
        <v/>
      </c>
      <c r="C64" s="51"/>
      <c r="D64" s="51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49">
        <f t="shared" si="3"/>
        <v>0</v>
      </c>
      <c r="AF64" s="49">
        <f t="shared" si="4"/>
        <v>0</v>
      </c>
      <c r="AG64" s="49">
        <f t="shared" si="11"/>
        <v>0</v>
      </c>
      <c r="AH64" s="49">
        <f t="shared" si="12"/>
        <v>0</v>
      </c>
      <c r="AI64" s="49">
        <f t="shared" si="7"/>
        <v>0</v>
      </c>
      <c r="AJ64" s="49">
        <f t="shared" si="8"/>
        <v>0</v>
      </c>
      <c r="AK64" s="47">
        <f t="shared" si="9"/>
        <v>0</v>
      </c>
      <c r="AL64" s="47">
        <f t="shared" si="10"/>
        <v>0</v>
      </c>
    </row>
    <row r="65" spans="1:38" x14ac:dyDescent="0.2">
      <c r="A65" s="47">
        <f t="shared" si="1"/>
        <v>65</v>
      </c>
      <c r="B65" s="47" t="str">
        <f t="shared" si="2"/>
        <v/>
      </c>
      <c r="C65" s="51"/>
      <c r="D65" s="51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49">
        <f t="shared" si="3"/>
        <v>0</v>
      </c>
      <c r="AF65" s="49">
        <f t="shared" si="4"/>
        <v>0</v>
      </c>
      <c r="AG65" s="49">
        <f t="shared" si="11"/>
        <v>0</v>
      </c>
      <c r="AH65" s="49">
        <f t="shared" si="12"/>
        <v>0</v>
      </c>
      <c r="AI65" s="49">
        <f t="shared" si="7"/>
        <v>0</v>
      </c>
      <c r="AJ65" s="49">
        <f t="shared" si="8"/>
        <v>0</v>
      </c>
      <c r="AK65" s="47">
        <f t="shared" si="9"/>
        <v>0</v>
      </c>
      <c r="AL65" s="47">
        <f t="shared" si="10"/>
        <v>0</v>
      </c>
    </row>
    <row r="66" spans="1:38" x14ac:dyDescent="0.2">
      <c r="A66" s="47">
        <f t="shared" si="1"/>
        <v>66</v>
      </c>
      <c r="B66" s="47" t="str">
        <f t="shared" si="2"/>
        <v/>
      </c>
      <c r="C66" s="51"/>
      <c r="D66" s="51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49">
        <f t="shared" si="3"/>
        <v>0</v>
      </c>
      <c r="AF66" s="49">
        <f t="shared" si="4"/>
        <v>0</v>
      </c>
      <c r="AG66" s="49">
        <f t="shared" ref="AG66:AG97" si="13">R66*AC66</f>
        <v>0</v>
      </c>
      <c r="AH66" s="49">
        <f t="shared" ref="AH66:AH97" si="14">R66*AD66</f>
        <v>0</v>
      </c>
      <c r="AI66" s="49">
        <f t="shared" si="7"/>
        <v>0</v>
      </c>
      <c r="AJ66" s="49">
        <f t="shared" si="8"/>
        <v>0</v>
      </c>
      <c r="AK66" s="47">
        <f t="shared" si="9"/>
        <v>0</v>
      </c>
      <c r="AL66" s="47">
        <f t="shared" si="10"/>
        <v>0</v>
      </c>
    </row>
    <row r="67" spans="1:38" x14ac:dyDescent="0.2">
      <c r="A67" s="47">
        <f t="shared" ref="A67:A120" si="15">A66+1</f>
        <v>67</v>
      </c>
      <c r="B67" s="47" t="str">
        <f t="shared" ref="B67:B120" si="16">C67&amp;D67</f>
        <v/>
      </c>
      <c r="C67" s="51"/>
      <c r="D67" s="51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49">
        <f t="shared" ref="AE67:AE120" si="17">Z67*T67</f>
        <v>0</v>
      </c>
      <c r="AF67" s="49">
        <f t="shared" ref="AF67:AF120" si="18">T67*S67</f>
        <v>0</v>
      </c>
      <c r="AG67" s="49">
        <f t="shared" si="13"/>
        <v>0</v>
      </c>
      <c r="AH67" s="49">
        <f t="shared" si="14"/>
        <v>0</v>
      </c>
      <c r="AI67" s="49">
        <f t="shared" ref="AI67:AI120" si="19">AF67*AG67</f>
        <v>0</v>
      </c>
      <c r="AJ67" s="49">
        <f t="shared" ref="AJ67:AJ120" si="20">AF67*AH67</f>
        <v>0</v>
      </c>
      <c r="AK67" s="47">
        <f t="shared" si="9"/>
        <v>0</v>
      </c>
      <c r="AL67" s="47">
        <f t="shared" si="10"/>
        <v>0</v>
      </c>
    </row>
    <row r="68" spans="1:38" x14ac:dyDescent="0.2">
      <c r="A68" s="47">
        <f t="shared" si="15"/>
        <v>68</v>
      </c>
      <c r="B68" s="47" t="str">
        <f t="shared" si="16"/>
        <v/>
      </c>
      <c r="C68" s="51"/>
      <c r="D68" s="51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49">
        <f t="shared" si="17"/>
        <v>0</v>
      </c>
      <c r="AF68" s="49">
        <f t="shared" si="18"/>
        <v>0</v>
      </c>
      <c r="AG68" s="49">
        <f t="shared" si="13"/>
        <v>0</v>
      </c>
      <c r="AH68" s="49">
        <f t="shared" si="14"/>
        <v>0</v>
      </c>
      <c r="AI68" s="49">
        <f t="shared" si="19"/>
        <v>0</v>
      </c>
      <c r="AJ68" s="49">
        <f t="shared" si="20"/>
        <v>0</v>
      </c>
      <c r="AK68" s="47">
        <f t="shared" si="9"/>
        <v>0</v>
      </c>
      <c r="AL68" s="47">
        <f t="shared" si="10"/>
        <v>0</v>
      </c>
    </row>
    <row r="69" spans="1:38" x14ac:dyDescent="0.2">
      <c r="A69" s="47">
        <f t="shared" si="15"/>
        <v>69</v>
      </c>
      <c r="B69" s="47" t="str">
        <f t="shared" si="16"/>
        <v/>
      </c>
      <c r="C69" s="51"/>
      <c r="D69" s="51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49">
        <f t="shared" si="17"/>
        <v>0</v>
      </c>
      <c r="AF69" s="49">
        <f t="shared" si="18"/>
        <v>0</v>
      </c>
      <c r="AG69" s="49">
        <f t="shared" si="13"/>
        <v>0</v>
      </c>
      <c r="AH69" s="49">
        <f t="shared" si="14"/>
        <v>0</v>
      </c>
      <c r="AI69" s="49">
        <f t="shared" si="19"/>
        <v>0</v>
      </c>
      <c r="AJ69" s="49">
        <f t="shared" si="20"/>
        <v>0</v>
      </c>
      <c r="AK69" s="47">
        <f t="shared" si="9"/>
        <v>0</v>
      </c>
      <c r="AL69" s="47">
        <f t="shared" si="10"/>
        <v>0</v>
      </c>
    </row>
    <row r="70" spans="1:38" x14ac:dyDescent="0.2">
      <c r="A70" s="47">
        <f t="shared" si="15"/>
        <v>70</v>
      </c>
      <c r="B70" s="47" t="str">
        <f t="shared" si="16"/>
        <v/>
      </c>
      <c r="C70" s="51"/>
      <c r="D70" s="51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49">
        <f t="shared" si="17"/>
        <v>0</v>
      </c>
      <c r="AF70" s="49">
        <f t="shared" si="18"/>
        <v>0</v>
      </c>
      <c r="AG70" s="49">
        <f t="shared" si="13"/>
        <v>0</v>
      </c>
      <c r="AH70" s="49">
        <f t="shared" si="14"/>
        <v>0</v>
      </c>
      <c r="AI70" s="49">
        <f t="shared" si="19"/>
        <v>0</v>
      </c>
      <c r="AJ70" s="49">
        <f t="shared" si="20"/>
        <v>0</v>
      </c>
      <c r="AK70" s="47">
        <f t="shared" ref="AK70:AK120" si="21">LEN(C70)</f>
        <v>0</v>
      </c>
      <c r="AL70" s="47">
        <f t="shared" ref="AL70:AL120" si="22">LEN(D70)</f>
        <v>0</v>
      </c>
    </row>
    <row r="71" spans="1:38" x14ac:dyDescent="0.2">
      <c r="A71" s="47">
        <f t="shared" si="15"/>
        <v>71</v>
      </c>
      <c r="B71" s="47" t="str">
        <f t="shared" si="16"/>
        <v/>
      </c>
      <c r="C71" s="51"/>
      <c r="D71" s="51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49">
        <f t="shared" si="17"/>
        <v>0</v>
      </c>
      <c r="AF71" s="49">
        <f t="shared" si="18"/>
        <v>0</v>
      </c>
      <c r="AG71" s="49">
        <f t="shared" si="13"/>
        <v>0</v>
      </c>
      <c r="AH71" s="49">
        <f t="shared" si="14"/>
        <v>0</v>
      </c>
      <c r="AI71" s="49">
        <f t="shared" si="19"/>
        <v>0</v>
      </c>
      <c r="AJ71" s="49">
        <f t="shared" si="20"/>
        <v>0</v>
      </c>
      <c r="AK71" s="47">
        <f t="shared" si="21"/>
        <v>0</v>
      </c>
      <c r="AL71" s="47">
        <f t="shared" si="22"/>
        <v>0</v>
      </c>
    </row>
    <row r="72" spans="1:38" x14ac:dyDescent="0.2">
      <c r="A72" s="47">
        <f t="shared" si="15"/>
        <v>72</v>
      </c>
      <c r="B72" s="47" t="str">
        <f t="shared" si="16"/>
        <v/>
      </c>
      <c r="C72" s="51"/>
      <c r="D72" s="51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49">
        <f t="shared" si="17"/>
        <v>0</v>
      </c>
      <c r="AF72" s="49">
        <f t="shared" si="18"/>
        <v>0</v>
      </c>
      <c r="AG72" s="49">
        <f t="shared" si="13"/>
        <v>0</v>
      </c>
      <c r="AH72" s="49">
        <f t="shared" si="14"/>
        <v>0</v>
      </c>
      <c r="AI72" s="49">
        <f t="shared" si="19"/>
        <v>0</v>
      </c>
      <c r="AJ72" s="49">
        <f t="shared" si="20"/>
        <v>0</v>
      </c>
      <c r="AK72" s="47">
        <f t="shared" si="21"/>
        <v>0</v>
      </c>
      <c r="AL72" s="47">
        <f t="shared" si="22"/>
        <v>0</v>
      </c>
    </row>
    <row r="73" spans="1:38" x14ac:dyDescent="0.2">
      <c r="A73" s="47">
        <f t="shared" si="15"/>
        <v>73</v>
      </c>
      <c r="B73" s="47" t="str">
        <f t="shared" si="16"/>
        <v/>
      </c>
      <c r="C73" s="51"/>
      <c r="D73" s="51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49">
        <f t="shared" si="17"/>
        <v>0</v>
      </c>
      <c r="AF73" s="49">
        <f t="shared" si="18"/>
        <v>0</v>
      </c>
      <c r="AG73" s="49">
        <f t="shared" si="13"/>
        <v>0</v>
      </c>
      <c r="AH73" s="49">
        <f t="shared" si="14"/>
        <v>0</v>
      </c>
      <c r="AI73" s="49">
        <f t="shared" si="19"/>
        <v>0</v>
      </c>
      <c r="AJ73" s="49">
        <f t="shared" si="20"/>
        <v>0</v>
      </c>
      <c r="AK73" s="47">
        <f t="shared" si="21"/>
        <v>0</v>
      </c>
      <c r="AL73" s="47">
        <f t="shared" si="22"/>
        <v>0</v>
      </c>
    </row>
    <row r="74" spans="1:38" x14ac:dyDescent="0.2">
      <c r="A74" s="47">
        <f t="shared" si="15"/>
        <v>74</v>
      </c>
      <c r="B74" s="47" t="str">
        <f t="shared" si="16"/>
        <v/>
      </c>
      <c r="C74" s="51"/>
      <c r="D74" s="51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49">
        <f t="shared" si="17"/>
        <v>0</v>
      </c>
      <c r="AF74" s="49">
        <f t="shared" si="18"/>
        <v>0</v>
      </c>
      <c r="AG74" s="49">
        <f t="shared" si="13"/>
        <v>0</v>
      </c>
      <c r="AH74" s="49">
        <f t="shared" si="14"/>
        <v>0</v>
      </c>
      <c r="AI74" s="49">
        <f t="shared" si="19"/>
        <v>0</v>
      </c>
      <c r="AJ74" s="49">
        <f t="shared" si="20"/>
        <v>0</v>
      </c>
      <c r="AK74" s="47">
        <f t="shared" si="21"/>
        <v>0</v>
      </c>
      <c r="AL74" s="47">
        <f t="shared" si="22"/>
        <v>0</v>
      </c>
    </row>
    <row r="75" spans="1:38" x14ac:dyDescent="0.2">
      <c r="A75" s="47">
        <f t="shared" si="15"/>
        <v>75</v>
      </c>
      <c r="B75" s="47" t="str">
        <f t="shared" si="16"/>
        <v/>
      </c>
      <c r="C75" s="51"/>
      <c r="D75" s="51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49">
        <f t="shared" si="17"/>
        <v>0</v>
      </c>
      <c r="AF75" s="49">
        <f t="shared" si="18"/>
        <v>0</v>
      </c>
      <c r="AG75" s="49">
        <f t="shared" si="13"/>
        <v>0</v>
      </c>
      <c r="AH75" s="49">
        <f t="shared" si="14"/>
        <v>0</v>
      </c>
      <c r="AI75" s="49">
        <f t="shared" si="19"/>
        <v>0</v>
      </c>
      <c r="AJ75" s="49">
        <f t="shared" si="20"/>
        <v>0</v>
      </c>
      <c r="AK75" s="47">
        <f t="shared" si="21"/>
        <v>0</v>
      </c>
      <c r="AL75" s="47">
        <f t="shared" si="22"/>
        <v>0</v>
      </c>
    </row>
    <row r="76" spans="1:38" x14ac:dyDescent="0.2">
      <c r="A76" s="47">
        <f t="shared" si="15"/>
        <v>76</v>
      </c>
      <c r="B76" s="47" t="str">
        <f t="shared" si="16"/>
        <v/>
      </c>
      <c r="C76" s="51"/>
      <c r="D76" s="51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49">
        <f t="shared" si="17"/>
        <v>0</v>
      </c>
      <c r="AF76" s="49">
        <f t="shared" si="18"/>
        <v>0</v>
      </c>
      <c r="AG76" s="49">
        <f t="shared" si="13"/>
        <v>0</v>
      </c>
      <c r="AH76" s="49">
        <f t="shared" si="14"/>
        <v>0</v>
      </c>
      <c r="AI76" s="49">
        <f t="shared" si="19"/>
        <v>0</v>
      </c>
      <c r="AJ76" s="49">
        <f t="shared" si="20"/>
        <v>0</v>
      </c>
      <c r="AK76" s="47">
        <f t="shared" si="21"/>
        <v>0</v>
      </c>
      <c r="AL76" s="47">
        <f t="shared" si="22"/>
        <v>0</v>
      </c>
    </row>
    <row r="77" spans="1:38" x14ac:dyDescent="0.2">
      <c r="A77" s="47">
        <f t="shared" si="15"/>
        <v>77</v>
      </c>
      <c r="B77" s="47" t="str">
        <f t="shared" si="16"/>
        <v/>
      </c>
      <c r="C77" s="51"/>
      <c r="D77" s="51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49">
        <f t="shared" si="17"/>
        <v>0</v>
      </c>
      <c r="AF77" s="49">
        <f t="shared" si="18"/>
        <v>0</v>
      </c>
      <c r="AG77" s="49">
        <f t="shared" si="13"/>
        <v>0</v>
      </c>
      <c r="AH77" s="49">
        <f t="shared" si="14"/>
        <v>0</v>
      </c>
      <c r="AI77" s="49">
        <f t="shared" si="19"/>
        <v>0</v>
      </c>
      <c r="AJ77" s="49">
        <f t="shared" si="20"/>
        <v>0</v>
      </c>
      <c r="AK77" s="47">
        <f t="shared" si="21"/>
        <v>0</v>
      </c>
      <c r="AL77" s="47">
        <f t="shared" si="22"/>
        <v>0</v>
      </c>
    </row>
    <row r="78" spans="1:38" x14ac:dyDescent="0.2">
      <c r="A78" s="47">
        <f t="shared" si="15"/>
        <v>78</v>
      </c>
      <c r="B78" s="47" t="str">
        <f t="shared" si="16"/>
        <v/>
      </c>
      <c r="C78" s="51"/>
      <c r="D78" s="51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49">
        <f t="shared" si="17"/>
        <v>0</v>
      </c>
      <c r="AF78" s="49">
        <f t="shared" si="18"/>
        <v>0</v>
      </c>
      <c r="AG78" s="49">
        <f t="shared" si="13"/>
        <v>0</v>
      </c>
      <c r="AH78" s="49">
        <f t="shared" si="14"/>
        <v>0</v>
      </c>
      <c r="AI78" s="49">
        <f t="shared" si="19"/>
        <v>0</v>
      </c>
      <c r="AJ78" s="49">
        <f t="shared" si="20"/>
        <v>0</v>
      </c>
      <c r="AK78" s="47">
        <f t="shared" si="21"/>
        <v>0</v>
      </c>
      <c r="AL78" s="47">
        <f t="shared" si="22"/>
        <v>0</v>
      </c>
    </row>
    <row r="79" spans="1:38" x14ac:dyDescent="0.2">
      <c r="A79" s="47">
        <f t="shared" si="15"/>
        <v>79</v>
      </c>
      <c r="B79" s="47" t="str">
        <f t="shared" si="16"/>
        <v/>
      </c>
      <c r="C79" s="51"/>
      <c r="D79" s="51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49">
        <f t="shared" si="17"/>
        <v>0</v>
      </c>
      <c r="AF79" s="49">
        <f t="shared" si="18"/>
        <v>0</v>
      </c>
      <c r="AG79" s="49">
        <f t="shared" si="13"/>
        <v>0</v>
      </c>
      <c r="AH79" s="49">
        <f t="shared" si="14"/>
        <v>0</v>
      </c>
      <c r="AI79" s="49">
        <f t="shared" si="19"/>
        <v>0</v>
      </c>
      <c r="AJ79" s="49">
        <f t="shared" si="20"/>
        <v>0</v>
      </c>
      <c r="AK79" s="47">
        <f t="shared" si="21"/>
        <v>0</v>
      </c>
      <c r="AL79" s="47">
        <f t="shared" si="22"/>
        <v>0</v>
      </c>
    </row>
    <row r="80" spans="1:38" x14ac:dyDescent="0.2">
      <c r="A80" s="47">
        <f t="shared" si="15"/>
        <v>80</v>
      </c>
      <c r="B80" s="47" t="str">
        <f t="shared" si="16"/>
        <v/>
      </c>
      <c r="C80" s="51"/>
      <c r="D80" s="51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49">
        <f t="shared" si="17"/>
        <v>0</v>
      </c>
      <c r="AF80" s="49">
        <f t="shared" si="18"/>
        <v>0</v>
      </c>
      <c r="AG80" s="49">
        <f t="shared" si="13"/>
        <v>0</v>
      </c>
      <c r="AH80" s="49">
        <f t="shared" si="14"/>
        <v>0</v>
      </c>
      <c r="AI80" s="49">
        <f t="shared" si="19"/>
        <v>0</v>
      </c>
      <c r="AJ80" s="49">
        <f t="shared" si="20"/>
        <v>0</v>
      </c>
      <c r="AK80" s="47">
        <f t="shared" si="21"/>
        <v>0</v>
      </c>
      <c r="AL80" s="47">
        <f t="shared" si="22"/>
        <v>0</v>
      </c>
    </row>
    <row r="81" spans="1:38" x14ac:dyDescent="0.2">
      <c r="A81" s="47">
        <f t="shared" si="15"/>
        <v>81</v>
      </c>
      <c r="B81" s="47" t="str">
        <f t="shared" si="16"/>
        <v/>
      </c>
      <c r="C81" s="51"/>
      <c r="D81" s="51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49">
        <f t="shared" si="17"/>
        <v>0</v>
      </c>
      <c r="AF81" s="49">
        <f t="shared" si="18"/>
        <v>0</v>
      </c>
      <c r="AG81" s="49">
        <f t="shared" si="13"/>
        <v>0</v>
      </c>
      <c r="AH81" s="49">
        <f t="shared" si="14"/>
        <v>0</v>
      </c>
      <c r="AI81" s="49">
        <f t="shared" si="19"/>
        <v>0</v>
      </c>
      <c r="AJ81" s="49">
        <f t="shared" si="20"/>
        <v>0</v>
      </c>
      <c r="AK81" s="47">
        <f t="shared" si="21"/>
        <v>0</v>
      </c>
      <c r="AL81" s="47">
        <f t="shared" si="22"/>
        <v>0</v>
      </c>
    </row>
    <row r="82" spans="1:38" x14ac:dyDescent="0.2">
      <c r="A82" s="47">
        <f t="shared" si="15"/>
        <v>82</v>
      </c>
      <c r="B82" s="47" t="str">
        <f t="shared" si="16"/>
        <v/>
      </c>
      <c r="C82" s="51"/>
      <c r="D82" s="51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49">
        <f t="shared" si="17"/>
        <v>0</v>
      </c>
      <c r="AF82" s="49">
        <f t="shared" si="18"/>
        <v>0</v>
      </c>
      <c r="AG82" s="49">
        <f t="shared" si="13"/>
        <v>0</v>
      </c>
      <c r="AH82" s="49">
        <f t="shared" si="14"/>
        <v>0</v>
      </c>
      <c r="AI82" s="49">
        <f t="shared" si="19"/>
        <v>0</v>
      </c>
      <c r="AJ82" s="49">
        <f t="shared" si="20"/>
        <v>0</v>
      </c>
      <c r="AK82" s="47">
        <f t="shared" si="21"/>
        <v>0</v>
      </c>
      <c r="AL82" s="47">
        <f t="shared" si="22"/>
        <v>0</v>
      </c>
    </row>
    <row r="83" spans="1:38" x14ac:dyDescent="0.2">
      <c r="A83" s="47">
        <f t="shared" si="15"/>
        <v>83</v>
      </c>
      <c r="B83" s="47" t="str">
        <f t="shared" si="16"/>
        <v/>
      </c>
      <c r="C83" s="51"/>
      <c r="D83" s="51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49">
        <f t="shared" si="17"/>
        <v>0</v>
      </c>
      <c r="AF83" s="49">
        <f t="shared" si="18"/>
        <v>0</v>
      </c>
      <c r="AG83" s="49">
        <f t="shared" si="13"/>
        <v>0</v>
      </c>
      <c r="AH83" s="49">
        <f t="shared" si="14"/>
        <v>0</v>
      </c>
      <c r="AI83" s="49">
        <f t="shared" si="19"/>
        <v>0</v>
      </c>
      <c r="AJ83" s="49">
        <f t="shared" si="20"/>
        <v>0</v>
      </c>
      <c r="AK83" s="47">
        <f t="shared" si="21"/>
        <v>0</v>
      </c>
      <c r="AL83" s="47">
        <f t="shared" si="22"/>
        <v>0</v>
      </c>
    </row>
    <row r="84" spans="1:38" x14ac:dyDescent="0.2">
      <c r="A84" s="47">
        <f t="shared" si="15"/>
        <v>84</v>
      </c>
      <c r="B84" s="47" t="str">
        <f t="shared" si="16"/>
        <v/>
      </c>
      <c r="C84" s="51"/>
      <c r="D84" s="51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49">
        <f t="shared" si="17"/>
        <v>0</v>
      </c>
      <c r="AF84" s="49">
        <f t="shared" si="18"/>
        <v>0</v>
      </c>
      <c r="AG84" s="49">
        <f t="shared" si="13"/>
        <v>0</v>
      </c>
      <c r="AH84" s="49">
        <f t="shared" si="14"/>
        <v>0</v>
      </c>
      <c r="AI84" s="49">
        <f t="shared" si="19"/>
        <v>0</v>
      </c>
      <c r="AJ84" s="49">
        <f t="shared" si="20"/>
        <v>0</v>
      </c>
      <c r="AK84" s="47">
        <f t="shared" si="21"/>
        <v>0</v>
      </c>
      <c r="AL84" s="47">
        <f t="shared" si="22"/>
        <v>0</v>
      </c>
    </row>
    <row r="85" spans="1:38" x14ac:dyDescent="0.2">
      <c r="A85" s="47">
        <f t="shared" si="15"/>
        <v>85</v>
      </c>
      <c r="B85" s="47" t="str">
        <f t="shared" si="16"/>
        <v/>
      </c>
      <c r="C85" s="51"/>
      <c r="D85" s="51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49">
        <f t="shared" si="17"/>
        <v>0</v>
      </c>
      <c r="AF85" s="49">
        <f t="shared" si="18"/>
        <v>0</v>
      </c>
      <c r="AG85" s="49">
        <f t="shared" si="13"/>
        <v>0</v>
      </c>
      <c r="AH85" s="49">
        <f t="shared" si="14"/>
        <v>0</v>
      </c>
      <c r="AI85" s="49">
        <f t="shared" si="19"/>
        <v>0</v>
      </c>
      <c r="AJ85" s="49">
        <f t="shared" si="20"/>
        <v>0</v>
      </c>
      <c r="AK85" s="47">
        <f t="shared" si="21"/>
        <v>0</v>
      </c>
      <c r="AL85" s="47">
        <f t="shared" si="22"/>
        <v>0</v>
      </c>
    </row>
    <row r="86" spans="1:38" x14ac:dyDescent="0.2">
      <c r="A86" s="47">
        <f t="shared" si="15"/>
        <v>86</v>
      </c>
      <c r="B86" s="47" t="str">
        <f t="shared" si="16"/>
        <v/>
      </c>
      <c r="C86" s="51"/>
      <c r="D86" s="51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49">
        <f t="shared" si="17"/>
        <v>0</v>
      </c>
      <c r="AF86" s="49">
        <f t="shared" si="18"/>
        <v>0</v>
      </c>
      <c r="AG86" s="49">
        <f t="shared" si="13"/>
        <v>0</v>
      </c>
      <c r="AH86" s="49">
        <f t="shared" si="14"/>
        <v>0</v>
      </c>
      <c r="AI86" s="49">
        <f t="shared" si="19"/>
        <v>0</v>
      </c>
      <c r="AJ86" s="49">
        <f t="shared" si="20"/>
        <v>0</v>
      </c>
      <c r="AK86" s="47">
        <f t="shared" si="21"/>
        <v>0</v>
      </c>
      <c r="AL86" s="47">
        <f t="shared" si="22"/>
        <v>0</v>
      </c>
    </row>
    <row r="87" spans="1:38" x14ac:dyDescent="0.2">
      <c r="A87" s="47">
        <f t="shared" si="15"/>
        <v>87</v>
      </c>
      <c r="B87" s="47" t="str">
        <f t="shared" si="16"/>
        <v/>
      </c>
      <c r="C87" s="51"/>
      <c r="D87" s="51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49">
        <f t="shared" si="17"/>
        <v>0</v>
      </c>
      <c r="AF87" s="49">
        <f t="shared" si="18"/>
        <v>0</v>
      </c>
      <c r="AG87" s="49">
        <f t="shared" si="13"/>
        <v>0</v>
      </c>
      <c r="AH87" s="49">
        <f t="shared" si="14"/>
        <v>0</v>
      </c>
      <c r="AI87" s="49">
        <f t="shared" si="19"/>
        <v>0</v>
      </c>
      <c r="AJ87" s="49">
        <f t="shared" si="20"/>
        <v>0</v>
      </c>
      <c r="AK87" s="47">
        <f t="shared" si="21"/>
        <v>0</v>
      </c>
      <c r="AL87" s="47">
        <f t="shared" si="22"/>
        <v>0</v>
      </c>
    </row>
    <row r="88" spans="1:38" x14ac:dyDescent="0.2">
      <c r="A88" s="47">
        <f t="shared" si="15"/>
        <v>88</v>
      </c>
      <c r="B88" s="47" t="str">
        <f t="shared" si="16"/>
        <v/>
      </c>
      <c r="C88" s="51"/>
      <c r="D88" s="51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49">
        <f t="shared" si="17"/>
        <v>0</v>
      </c>
      <c r="AF88" s="49">
        <f t="shared" si="18"/>
        <v>0</v>
      </c>
      <c r="AG88" s="49">
        <f t="shared" si="13"/>
        <v>0</v>
      </c>
      <c r="AH88" s="49">
        <f t="shared" si="14"/>
        <v>0</v>
      </c>
      <c r="AI88" s="49">
        <f t="shared" si="19"/>
        <v>0</v>
      </c>
      <c r="AJ88" s="49">
        <f t="shared" si="20"/>
        <v>0</v>
      </c>
      <c r="AK88" s="47">
        <f t="shared" si="21"/>
        <v>0</v>
      </c>
      <c r="AL88" s="47">
        <f t="shared" si="22"/>
        <v>0</v>
      </c>
    </row>
    <row r="89" spans="1:38" x14ac:dyDescent="0.2">
      <c r="A89" s="47">
        <f t="shared" si="15"/>
        <v>89</v>
      </c>
      <c r="B89" s="47" t="str">
        <f t="shared" si="16"/>
        <v/>
      </c>
      <c r="C89" s="51"/>
      <c r="D89" s="51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49">
        <f t="shared" si="17"/>
        <v>0</v>
      </c>
      <c r="AF89" s="49">
        <f t="shared" si="18"/>
        <v>0</v>
      </c>
      <c r="AG89" s="49">
        <f t="shared" si="13"/>
        <v>0</v>
      </c>
      <c r="AH89" s="49">
        <f t="shared" si="14"/>
        <v>0</v>
      </c>
      <c r="AI89" s="49">
        <f t="shared" si="19"/>
        <v>0</v>
      </c>
      <c r="AJ89" s="49">
        <f t="shared" si="20"/>
        <v>0</v>
      </c>
      <c r="AK89" s="47">
        <f t="shared" si="21"/>
        <v>0</v>
      </c>
      <c r="AL89" s="47">
        <f t="shared" si="22"/>
        <v>0</v>
      </c>
    </row>
    <row r="90" spans="1:38" x14ac:dyDescent="0.2">
      <c r="A90" s="47">
        <f t="shared" si="15"/>
        <v>90</v>
      </c>
      <c r="B90" s="47" t="str">
        <f t="shared" si="16"/>
        <v/>
      </c>
      <c r="C90" s="51"/>
      <c r="D90" s="51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49">
        <f t="shared" si="17"/>
        <v>0</v>
      </c>
      <c r="AF90" s="49">
        <f t="shared" si="18"/>
        <v>0</v>
      </c>
      <c r="AG90" s="49">
        <f t="shared" si="13"/>
        <v>0</v>
      </c>
      <c r="AH90" s="49">
        <f t="shared" si="14"/>
        <v>0</v>
      </c>
      <c r="AI90" s="49">
        <f t="shared" si="19"/>
        <v>0</v>
      </c>
      <c r="AJ90" s="49">
        <f t="shared" si="20"/>
        <v>0</v>
      </c>
      <c r="AK90" s="47">
        <f t="shared" si="21"/>
        <v>0</v>
      </c>
      <c r="AL90" s="47">
        <f t="shared" si="22"/>
        <v>0</v>
      </c>
    </row>
    <row r="91" spans="1:38" x14ac:dyDescent="0.2">
      <c r="A91" s="47">
        <f t="shared" si="15"/>
        <v>91</v>
      </c>
      <c r="B91" s="47" t="str">
        <f t="shared" si="16"/>
        <v/>
      </c>
      <c r="C91" s="51"/>
      <c r="D91" s="51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49">
        <f t="shared" si="17"/>
        <v>0</v>
      </c>
      <c r="AF91" s="49">
        <f t="shared" si="18"/>
        <v>0</v>
      </c>
      <c r="AG91" s="49">
        <f t="shared" si="13"/>
        <v>0</v>
      </c>
      <c r="AH91" s="49">
        <f t="shared" si="14"/>
        <v>0</v>
      </c>
      <c r="AI91" s="49">
        <f t="shared" si="19"/>
        <v>0</v>
      </c>
      <c r="AJ91" s="49">
        <f t="shared" si="20"/>
        <v>0</v>
      </c>
      <c r="AK91" s="47">
        <f t="shared" si="21"/>
        <v>0</v>
      </c>
      <c r="AL91" s="47">
        <f t="shared" si="22"/>
        <v>0</v>
      </c>
    </row>
    <row r="92" spans="1:38" x14ac:dyDescent="0.2">
      <c r="A92" s="47">
        <f t="shared" si="15"/>
        <v>92</v>
      </c>
      <c r="B92" s="47" t="str">
        <f t="shared" si="16"/>
        <v/>
      </c>
      <c r="C92" s="51"/>
      <c r="D92" s="51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49">
        <f t="shared" si="17"/>
        <v>0</v>
      </c>
      <c r="AF92" s="49">
        <f t="shared" si="18"/>
        <v>0</v>
      </c>
      <c r="AG92" s="49">
        <f t="shared" si="13"/>
        <v>0</v>
      </c>
      <c r="AH92" s="49">
        <f t="shared" si="14"/>
        <v>0</v>
      </c>
      <c r="AI92" s="49">
        <f t="shared" si="19"/>
        <v>0</v>
      </c>
      <c r="AJ92" s="49">
        <f t="shared" si="20"/>
        <v>0</v>
      </c>
      <c r="AK92" s="47">
        <f t="shared" si="21"/>
        <v>0</v>
      </c>
      <c r="AL92" s="47">
        <f t="shared" si="22"/>
        <v>0</v>
      </c>
    </row>
    <row r="93" spans="1:38" x14ac:dyDescent="0.2">
      <c r="A93" s="47">
        <f t="shared" si="15"/>
        <v>93</v>
      </c>
      <c r="B93" s="47" t="str">
        <f t="shared" si="16"/>
        <v/>
      </c>
      <c r="C93" s="51"/>
      <c r="D93" s="51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49">
        <f t="shared" si="17"/>
        <v>0</v>
      </c>
      <c r="AF93" s="49">
        <f t="shared" si="18"/>
        <v>0</v>
      </c>
      <c r="AG93" s="49">
        <f t="shared" si="13"/>
        <v>0</v>
      </c>
      <c r="AH93" s="49">
        <f t="shared" si="14"/>
        <v>0</v>
      </c>
      <c r="AI93" s="49">
        <f t="shared" si="19"/>
        <v>0</v>
      </c>
      <c r="AJ93" s="49">
        <f t="shared" si="20"/>
        <v>0</v>
      </c>
      <c r="AK93" s="47">
        <f t="shared" si="21"/>
        <v>0</v>
      </c>
      <c r="AL93" s="47">
        <f t="shared" si="22"/>
        <v>0</v>
      </c>
    </row>
    <row r="94" spans="1:38" x14ac:dyDescent="0.2">
      <c r="A94" s="47">
        <f t="shared" si="15"/>
        <v>94</v>
      </c>
      <c r="B94" s="47" t="str">
        <f t="shared" si="16"/>
        <v/>
      </c>
      <c r="C94" s="51"/>
      <c r="D94" s="51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49">
        <f t="shared" si="17"/>
        <v>0</v>
      </c>
      <c r="AF94" s="49">
        <f t="shared" si="18"/>
        <v>0</v>
      </c>
      <c r="AG94" s="49">
        <f t="shared" si="13"/>
        <v>0</v>
      </c>
      <c r="AH94" s="49">
        <f t="shared" si="14"/>
        <v>0</v>
      </c>
      <c r="AI94" s="49">
        <f t="shared" si="19"/>
        <v>0</v>
      </c>
      <c r="AJ94" s="49">
        <f t="shared" si="20"/>
        <v>0</v>
      </c>
      <c r="AK94" s="47">
        <f t="shared" si="21"/>
        <v>0</v>
      </c>
      <c r="AL94" s="47">
        <f t="shared" si="22"/>
        <v>0</v>
      </c>
    </row>
    <row r="95" spans="1:38" x14ac:dyDescent="0.2">
      <c r="A95" s="47">
        <f t="shared" si="15"/>
        <v>95</v>
      </c>
      <c r="B95" s="47" t="str">
        <f t="shared" si="16"/>
        <v/>
      </c>
      <c r="C95" s="51"/>
      <c r="D95" s="51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49">
        <f t="shared" si="17"/>
        <v>0</v>
      </c>
      <c r="AF95" s="49">
        <f t="shared" si="18"/>
        <v>0</v>
      </c>
      <c r="AG95" s="49">
        <f t="shared" si="13"/>
        <v>0</v>
      </c>
      <c r="AH95" s="49">
        <f t="shared" si="14"/>
        <v>0</v>
      </c>
      <c r="AI95" s="49">
        <f t="shared" si="19"/>
        <v>0</v>
      </c>
      <c r="AJ95" s="49">
        <f t="shared" si="20"/>
        <v>0</v>
      </c>
      <c r="AK95" s="47">
        <f t="shared" si="21"/>
        <v>0</v>
      </c>
      <c r="AL95" s="47">
        <f t="shared" si="22"/>
        <v>0</v>
      </c>
    </row>
    <row r="96" spans="1:38" x14ac:dyDescent="0.2">
      <c r="A96" s="47">
        <f t="shared" si="15"/>
        <v>96</v>
      </c>
      <c r="B96" s="47" t="str">
        <f t="shared" si="16"/>
        <v/>
      </c>
      <c r="C96" s="51"/>
      <c r="D96" s="51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49">
        <f t="shared" si="17"/>
        <v>0</v>
      </c>
      <c r="AF96" s="49">
        <f t="shared" si="18"/>
        <v>0</v>
      </c>
      <c r="AG96" s="49">
        <f t="shared" si="13"/>
        <v>0</v>
      </c>
      <c r="AH96" s="49">
        <f t="shared" si="14"/>
        <v>0</v>
      </c>
      <c r="AI96" s="49">
        <f t="shared" si="19"/>
        <v>0</v>
      </c>
      <c r="AJ96" s="49">
        <f t="shared" si="20"/>
        <v>0</v>
      </c>
      <c r="AK96" s="47">
        <f t="shared" si="21"/>
        <v>0</v>
      </c>
      <c r="AL96" s="47">
        <f t="shared" si="22"/>
        <v>0</v>
      </c>
    </row>
    <row r="97" spans="1:38" x14ac:dyDescent="0.2">
      <c r="A97" s="47">
        <f t="shared" si="15"/>
        <v>97</v>
      </c>
      <c r="B97" s="47" t="str">
        <f t="shared" si="16"/>
        <v/>
      </c>
      <c r="C97" s="51"/>
      <c r="D97" s="51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49">
        <f t="shared" si="17"/>
        <v>0</v>
      </c>
      <c r="AF97" s="49">
        <f t="shared" si="18"/>
        <v>0</v>
      </c>
      <c r="AG97" s="49">
        <f t="shared" si="13"/>
        <v>0</v>
      </c>
      <c r="AH97" s="49">
        <f t="shared" si="14"/>
        <v>0</v>
      </c>
      <c r="AI97" s="49">
        <f t="shared" si="19"/>
        <v>0</v>
      </c>
      <c r="AJ97" s="49">
        <f t="shared" si="20"/>
        <v>0</v>
      </c>
      <c r="AK97" s="47">
        <f t="shared" si="21"/>
        <v>0</v>
      </c>
      <c r="AL97" s="47">
        <f t="shared" si="22"/>
        <v>0</v>
      </c>
    </row>
    <row r="98" spans="1:38" x14ac:dyDescent="0.2">
      <c r="A98" s="47">
        <f t="shared" si="15"/>
        <v>98</v>
      </c>
      <c r="B98" s="47" t="str">
        <f t="shared" si="16"/>
        <v/>
      </c>
      <c r="C98" s="51"/>
      <c r="D98" s="51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49">
        <f t="shared" si="17"/>
        <v>0</v>
      </c>
      <c r="AF98" s="49">
        <f t="shared" si="18"/>
        <v>0</v>
      </c>
      <c r="AG98" s="49">
        <f t="shared" ref="AG98:AG120" si="23">R98*AC98</f>
        <v>0</v>
      </c>
      <c r="AH98" s="49">
        <f t="shared" ref="AH98:AH120" si="24">R98*AD98</f>
        <v>0</v>
      </c>
      <c r="AI98" s="49">
        <f t="shared" si="19"/>
        <v>0</v>
      </c>
      <c r="AJ98" s="49">
        <f t="shared" si="20"/>
        <v>0</v>
      </c>
      <c r="AK98" s="47">
        <f t="shared" si="21"/>
        <v>0</v>
      </c>
      <c r="AL98" s="47">
        <f t="shared" si="22"/>
        <v>0</v>
      </c>
    </row>
    <row r="99" spans="1:38" x14ac:dyDescent="0.2">
      <c r="A99" s="47">
        <f t="shared" si="15"/>
        <v>99</v>
      </c>
      <c r="B99" s="47" t="str">
        <f t="shared" si="16"/>
        <v/>
      </c>
      <c r="C99" s="51"/>
      <c r="D99" s="51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49">
        <f t="shared" si="17"/>
        <v>0</v>
      </c>
      <c r="AF99" s="49">
        <f t="shared" si="18"/>
        <v>0</v>
      </c>
      <c r="AG99" s="49">
        <f t="shared" si="23"/>
        <v>0</v>
      </c>
      <c r="AH99" s="49">
        <f t="shared" si="24"/>
        <v>0</v>
      </c>
      <c r="AI99" s="49">
        <f t="shared" si="19"/>
        <v>0</v>
      </c>
      <c r="AJ99" s="49">
        <f t="shared" si="20"/>
        <v>0</v>
      </c>
      <c r="AK99" s="47">
        <f t="shared" si="21"/>
        <v>0</v>
      </c>
      <c r="AL99" s="47">
        <f t="shared" si="22"/>
        <v>0</v>
      </c>
    </row>
    <row r="100" spans="1:38" x14ac:dyDescent="0.2">
      <c r="A100" s="47">
        <f t="shared" si="15"/>
        <v>100</v>
      </c>
      <c r="B100" s="47" t="str">
        <f t="shared" si="16"/>
        <v/>
      </c>
      <c r="C100" s="50"/>
      <c r="D100" s="50"/>
      <c r="AE100" s="49">
        <f t="shared" si="17"/>
        <v>0</v>
      </c>
      <c r="AF100" s="49">
        <f t="shared" si="18"/>
        <v>0</v>
      </c>
      <c r="AG100" s="49">
        <f t="shared" si="23"/>
        <v>0</v>
      </c>
      <c r="AH100" s="49">
        <f t="shared" si="24"/>
        <v>0</v>
      </c>
      <c r="AI100" s="49">
        <f t="shared" si="19"/>
        <v>0</v>
      </c>
      <c r="AJ100" s="49">
        <f t="shared" si="20"/>
        <v>0</v>
      </c>
      <c r="AK100" s="47">
        <f t="shared" si="21"/>
        <v>0</v>
      </c>
      <c r="AL100" s="47">
        <f t="shared" si="22"/>
        <v>0</v>
      </c>
    </row>
    <row r="101" spans="1:38" x14ac:dyDescent="0.2">
      <c r="A101" s="47">
        <f t="shared" si="15"/>
        <v>101</v>
      </c>
      <c r="B101" s="47" t="str">
        <f t="shared" si="16"/>
        <v/>
      </c>
      <c r="C101" s="50"/>
      <c r="D101" s="50"/>
      <c r="AE101" s="49">
        <f t="shared" si="17"/>
        <v>0</v>
      </c>
      <c r="AF101" s="49">
        <f t="shared" si="18"/>
        <v>0</v>
      </c>
      <c r="AG101" s="49">
        <f t="shared" si="23"/>
        <v>0</v>
      </c>
      <c r="AH101" s="49">
        <f t="shared" si="24"/>
        <v>0</v>
      </c>
      <c r="AI101" s="49">
        <f t="shared" si="19"/>
        <v>0</v>
      </c>
      <c r="AJ101" s="49">
        <f t="shared" si="20"/>
        <v>0</v>
      </c>
      <c r="AK101" s="47">
        <f t="shared" si="21"/>
        <v>0</v>
      </c>
      <c r="AL101" s="47">
        <f t="shared" si="22"/>
        <v>0</v>
      </c>
    </row>
    <row r="102" spans="1:38" x14ac:dyDescent="0.2">
      <c r="A102" s="47">
        <f t="shared" si="15"/>
        <v>102</v>
      </c>
      <c r="B102" s="47" t="str">
        <f t="shared" si="16"/>
        <v/>
      </c>
      <c r="C102" s="50"/>
      <c r="D102" s="50"/>
      <c r="AE102" s="49">
        <f t="shared" si="17"/>
        <v>0</v>
      </c>
      <c r="AF102" s="49">
        <f t="shared" si="18"/>
        <v>0</v>
      </c>
      <c r="AG102" s="49">
        <f t="shared" si="23"/>
        <v>0</v>
      </c>
      <c r="AH102" s="49">
        <f t="shared" si="24"/>
        <v>0</v>
      </c>
      <c r="AI102" s="49">
        <f t="shared" si="19"/>
        <v>0</v>
      </c>
      <c r="AJ102" s="49">
        <f t="shared" si="20"/>
        <v>0</v>
      </c>
      <c r="AK102" s="47">
        <f t="shared" si="21"/>
        <v>0</v>
      </c>
      <c r="AL102" s="47">
        <f t="shared" si="22"/>
        <v>0</v>
      </c>
    </row>
    <row r="103" spans="1:38" x14ac:dyDescent="0.2">
      <c r="A103" s="47">
        <f t="shared" si="15"/>
        <v>103</v>
      </c>
      <c r="B103" s="47" t="str">
        <f t="shared" si="16"/>
        <v/>
      </c>
      <c r="C103" s="50"/>
      <c r="D103" s="50"/>
      <c r="AE103" s="49">
        <f t="shared" si="17"/>
        <v>0</v>
      </c>
      <c r="AF103" s="49">
        <f t="shared" si="18"/>
        <v>0</v>
      </c>
      <c r="AG103" s="49">
        <f t="shared" si="23"/>
        <v>0</v>
      </c>
      <c r="AH103" s="49">
        <f t="shared" si="24"/>
        <v>0</v>
      </c>
      <c r="AI103" s="49">
        <f t="shared" si="19"/>
        <v>0</v>
      </c>
      <c r="AJ103" s="49">
        <f t="shared" si="20"/>
        <v>0</v>
      </c>
      <c r="AK103" s="47">
        <f t="shared" si="21"/>
        <v>0</v>
      </c>
      <c r="AL103" s="47">
        <f t="shared" si="22"/>
        <v>0</v>
      </c>
    </row>
    <row r="104" spans="1:38" x14ac:dyDescent="0.2">
      <c r="A104" s="47">
        <f t="shared" si="15"/>
        <v>104</v>
      </c>
      <c r="B104" s="47" t="str">
        <f t="shared" si="16"/>
        <v/>
      </c>
      <c r="C104" s="50"/>
      <c r="D104" s="50"/>
      <c r="AE104" s="49">
        <f t="shared" si="17"/>
        <v>0</v>
      </c>
      <c r="AF104" s="49">
        <f t="shared" si="18"/>
        <v>0</v>
      </c>
      <c r="AG104" s="49">
        <f t="shared" si="23"/>
        <v>0</v>
      </c>
      <c r="AH104" s="49">
        <f t="shared" si="24"/>
        <v>0</v>
      </c>
      <c r="AI104" s="49">
        <f t="shared" si="19"/>
        <v>0</v>
      </c>
      <c r="AJ104" s="49">
        <f t="shared" si="20"/>
        <v>0</v>
      </c>
      <c r="AK104" s="47">
        <f t="shared" si="21"/>
        <v>0</v>
      </c>
      <c r="AL104" s="47">
        <f t="shared" si="22"/>
        <v>0</v>
      </c>
    </row>
    <row r="105" spans="1:38" x14ac:dyDescent="0.2">
      <c r="A105" s="47">
        <f t="shared" si="15"/>
        <v>105</v>
      </c>
      <c r="B105" s="47" t="str">
        <f t="shared" si="16"/>
        <v/>
      </c>
      <c r="C105" s="50"/>
      <c r="D105" s="50"/>
      <c r="AE105" s="49">
        <f t="shared" si="17"/>
        <v>0</v>
      </c>
      <c r="AF105" s="49">
        <f t="shared" si="18"/>
        <v>0</v>
      </c>
      <c r="AG105" s="49">
        <f t="shared" si="23"/>
        <v>0</v>
      </c>
      <c r="AH105" s="49">
        <f t="shared" si="24"/>
        <v>0</v>
      </c>
      <c r="AI105" s="49">
        <f t="shared" si="19"/>
        <v>0</v>
      </c>
      <c r="AJ105" s="49">
        <f t="shared" si="20"/>
        <v>0</v>
      </c>
      <c r="AK105" s="47">
        <f t="shared" si="21"/>
        <v>0</v>
      </c>
      <c r="AL105" s="47">
        <f t="shared" si="22"/>
        <v>0</v>
      </c>
    </row>
    <row r="106" spans="1:38" x14ac:dyDescent="0.2">
      <c r="A106" s="47">
        <f t="shared" si="15"/>
        <v>106</v>
      </c>
      <c r="B106" s="47" t="str">
        <f t="shared" si="16"/>
        <v/>
      </c>
      <c r="C106" s="50"/>
      <c r="D106" s="50"/>
      <c r="AE106" s="49">
        <f t="shared" si="17"/>
        <v>0</v>
      </c>
      <c r="AF106" s="49">
        <f t="shared" si="18"/>
        <v>0</v>
      </c>
      <c r="AG106" s="49">
        <f t="shared" si="23"/>
        <v>0</v>
      </c>
      <c r="AH106" s="49">
        <f t="shared" si="24"/>
        <v>0</v>
      </c>
      <c r="AI106" s="49">
        <f t="shared" si="19"/>
        <v>0</v>
      </c>
      <c r="AJ106" s="49">
        <f t="shared" si="20"/>
        <v>0</v>
      </c>
      <c r="AK106" s="47">
        <f t="shared" si="21"/>
        <v>0</v>
      </c>
      <c r="AL106" s="47">
        <f t="shared" si="22"/>
        <v>0</v>
      </c>
    </row>
    <row r="107" spans="1:38" x14ac:dyDescent="0.2">
      <c r="A107" s="47">
        <f t="shared" si="15"/>
        <v>107</v>
      </c>
      <c r="B107" s="47" t="str">
        <f t="shared" si="16"/>
        <v/>
      </c>
      <c r="C107" s="50"/>
      <c r="D107" s="50"/>
      <c r="AE107" s="49">
        <f t="shared" si="17"/>
        <v>0</v>
      </c>
      <c r="AF107" s="49">
        <f t="shared" si="18"/>
        <v>0</v>
      </c>
      <c r="AG107" s="49">
        <f t="shared" si="23"/>
        <v>0</v>
      </c>
      <c r="AH107" s="49">
        <f t="shared" si="24"/>
        <v>0</v>
      </c>
      <c r="AI107" s="49">
        <f t="shared" si="19"/>
        <v>0</v>
      </c>
      <c r="AJ107" s="49">
        <f t="shared" si="20"/>
        <v>0</v>
      </c>
      <c r="AK107" s="47">
        <f t="shared" si="21"/>
        <v>0</v>
      </c>
      <c r="AL107" s="47">
        <f t="shared" si="22"/>
        <v>0</v>
      </c>
    </row>
    <row r="108" spans="1:38" x14ac:dyDescent="0.2">
      <c r="A108" s="47">
        <f t="shared" si="15"/>
        <v>108</v>
      </c>
      <c r="B108" s="47" t="str">
        <f t="shared" si="16"/>
        <v/>
      </c>
      <c r="C108" s="50"/>
      <c r="D108" s="50"/>
      <c r="AE108" s="49">
        <f t="shared" si="17"/>
        <v>0</v>
      </c>
      <c r="AF108" s="49">
        <f t="shared" si="18"/>
        <v>0</v>
      </c>
      <c r="AG108" s="49">
        <f t="shared" si="23"/>
        <v>0</v>
      </c>
      <c r="AH108" s="49">
        <f t="shared" si="24"/>
        <v>0</v>
      </c>
      <c r="AI108" s="49">
        <f t="shared" si="19"/>
        <v>0</v>
      </c>
      <c r="AJ108" s="49">
        <f t="shared" si="20"/>
        <v>0</v>
      </c>
      <c r="AK108" s="47">
        <f t="shared" si="21"/>
        <v>0</v>
      </c>
      <c r="AL108" s="47">
        <f t="shared" si="22"/>
        <v>0</v>
      </c>
    </row>
    <row r="109" spans="1:38" x14ac:dyDescent="0.2">
      <c r="A109" s="47">
        <f t="shared" si="15"/>
        <v>109</v>
      </c>
      <c r="B109" s="47" t="str">
        <f t="shared" si="16"/>
        <v/>
      </c>
      <c r="C109" s="50"/>
      <c r="D109" s="50"/>
      <c r="AE109" s="49">
        <f t="shared" si="17"/>
        <v>0</v>
      </c>
      <c r="AF109" s="49">
        <f t="shared" si="18"/>
        <v>0</v>
      </c>
      <c r="AG109" s="49">
        <f t="shared" si="23"/>
        <v>0</v>
      </c>
      <c r="AH109" s="49">
        <f t="shared" si="24"/>
        <v>0</v>
      </c>
      <c r="AI109" s="49">
        <f t="shared" si="19"/>
        <v>0</v>
      </c>
      <c r="AJ109" s="49">
        <f t="shared" si="20"/>
        <v>0</v>
      </c>
      <c r="AK109" s="47">
        <f t="shared" si="21"/>
        <v>0</v>
      </c>
      <c r="AL109" s="47">
        <f t="shared" si="22"/>
        <v>0</v>
      </c>
    </row>
    <row r="110" spans="1:38" x14ac:dyDescent="0.2">
      <c r="A110" s="47">
        <f t="shared" si="15"/>
        <v>110</v>
      </c>
      <c r="B110" s="47" t="str">
        <f t="shared" si="16"/>
        <v/>
      </c>
      <c r="C110" s="50"/>
      <c r="D110" s="50"/>
      <c r="AE110" s="49">
        <f t="shared" si="17"/>
        <v>0</v>
      </c>
      <c r="AF110" s="49">
        <f t="shared" si="18"/>
        <v>0</v>
      </c>
      <c r="AG110" s="49">
        <f t="shared" si="23"/>
        <v>0</v>
      </c>
      <c r="AH110" s="49">
        <f t="shared" si="24"/>
        <v>0</v>
      </c>
      <c r="AI110" s="49">
        <f t="shared" si="19"/>
        <v>0</v>
      </c>
      <c r="AJ110" s="49">
        <f t="shared" si="20"/>
        <v>0</v>
      </c>
      <c r="AK110" s="47">
        <f t="shared" si="21"/>
        <v>0</v>
      </c>
      <c r="AL110" s="47">
        <f t="shared" si="22"/>
        <v>0</v>
      </c>
    </row>
    <row r="111" spans="1:38" x14ac:dyDescent="0.2">
      <c r="A111" s="47">
        <f t="shared" si="15"/>
        <v>111</v>
      </c>
      <c r="B111" s="47" t="str">
        <f t="shared" si="16"/>
        <v/>
      </c>
      <c r="C111" s="50"/>
      <c r="D111" s="50"/>
      <c r="AE111" s="49">
        <f t="shared" si="17"/>
        <v>0</v>
      </c>
      <c r="AF111" s="49">
        <f t="shared" si="18"/>
        <v>0</v>
      </c>
      <c r="AG111" s="49">
        <f t="shared" si="23"/>
        <v>0</v>
      </c>
      <c r="AH111" s="49">
        <f t="shared" si="24"/>
        <v>0</v>
      </c>
      <c r="AI111" s="49">
        <f t="shared" si="19"/>
        <v>0</v>
      </c>
      <c r="AJ111" s="49">
        <f t="shared" si="20"/>
        <v>0</v>
      </c>
      <c r="AK111" s="47">
        <f t="shared" si="21"/>
        <v>0</v>
      </c>
      <c r="AL111" s="47">
        <f t="shared" si="22"/>
        <v>0</v>
      </c>
    </row>
    <row r="112" spans="1:38" x14ac:dyDescent="0.2">
      <c r="A112" s="47">
        <f t="shared" si="15"/>
        <v>112</v>
      </c>
      <c r="B112" s="47" t="str">
        <f t="shared" si="16"/>
        <v/>
      </c>
      <c r="C112" s="50"/>
      <c r="D112" s="50"/>
      <c r="AE112" s="49">
        <f t="shared" si="17"/>
        <v>0</v>
      </c>
      <c r="AF112" s="49">
        <f t="shared" si="18"/>
        <v>0</v>
      </c>
      <c r="AG112" s="49">
        <f t="shared" si="23"/>
        <v>0</v>
      </c>
      <c r="AH112" s="49">
        <f t="shared" si="24"/>
        <v>0</v>
      </c>
      <c r="AI112" s="49">
        <f t="shared" si="19"/>
        <v>0</v>
      </c>
      <c r="AJ112" s="49">
        <f t="shared" si="20"/>
        <v>0</v>
      </c>
      <c r="AK112" s="47">
        <f t="shared" si="21"/>
        <v>0</v>
      </c>
      <c r="AL112" s="47">
        <f t="shared" si="22"/>
        <v>0</v>
      </c>
    </row>
    <row r="113" spans="1:38" x14ac:dyDescent="0.2">
      <c r="A113" s="47">
        <f t="shared" si="15"/>
        <v>113</v>
      </c>
      <c r="B113" s="47" t="str">
        <f t="shared" si="16"/>
        <v/>
      </c>
      <c r="C113" s="50"/>
      <c r="D113" s="50"/>
      <c r="AE113" s="49">
        <f t="shared" si="17"/>
        <v>0</v>
      </c>
      <c r="AF113" s="49">
        <f t="shared" si="18"/>
        <v>0</v>
      </c>
      <c r="AG113" s="49">
        <f t="shared" si="23"/>
        <v>0</v>
      </c>
      <c r="AH113" s="49">
        <f t="shared" si="24"/>
        <v>0</v>
      </c>
      <c r="AI113" s="49">
        <f t="shared" si="19"/>
        <v>0</v>
      </c>
      <c r="AJ113" s="49">
        <f t="shared" si="20"/>
        <v>0</v>
      </c>
      <c r="AK113" s="47">
        <f t="shared" si="21"/>
        <v>0</v>
      </c>
      <c r="AL113" s="47">
        <f t="shared" si="22"/>
        <v>0</v>
      </c>
    </row>
    <row r="114" spans="1:38" x14ac:dyDescent="0.2">
      <c r="A114" s="47">
        <f t="shared" si="15"/>
        <v>114</v>
      </c>
      <c r="B114" s="47" t="str">
        <f t="shared" si="16"/>
        <v/>
      </c>
      <c r="C114" s="50"/>
      <c r="D114" s="50"/>
      <c r="AE114" s="49">
        <f t="shared" si="17"/>
        <v>0</v>
      </c>
      <c r="AF114" s="49">
        <f t="shared" si="18"/>
        <v>0</v>
      </c>
      <c r="AG114" s="49">
        <f t="shared" si="23"/>
        <v>0</v>
      </c>
      <c r="AH114" s="49">
        <f t="shared" si="24"/>
        <v>0</v>
      </c>
      <c r="AI114" s="49">
        <f t="shared" si="19"/>
        <v>0</v>
      </c>
      <c r="AJ114" s="49">
        <f t="shared" si="20"/>
        <v>0</v>
      </c>
      <c r="AK114" s="47">
        <f t="shared" si="21"/>
        <v>0</v>
      </c>
      <c r="AL114" s="47">
        <f t="shared" si="22"/>
        <v>0</v>
      </c>
    </row>
    <row r="115" spans="1:38" x14ac:dyDescent="0.2">
      <c r="A115" s="47">
        <f t="shared" si="15"/>
        <v>115</v>
      </c>
      <c r="B115" s="47" t="str">
        <f t="shared" si="16"/>
        <v/>
      </c>
      <c r="C115" s="50"/>
      <c r="D115" s="50"/>
      <c r="AE115" s="49">
        <f t="shared" si="17"/>
        <v>0</v>
      </c>
      <c r="AF115" s="49">
        <f t="shared" si="18"/>
        <v>0</v>
      </c>
      <c r="AG115" s="49">
        <f t="shared" si="23"/>
        <v>0</v>
      </c>
      <c r="AH115" s="49">
        <f t="shared" si="24"/>
        <v>0</v>
      </c>
      <c r="AI115" s="49">
        <f t="shared" si="19"/>
        <v>0</v>
      </c>
      <c r="AJ115" s="49">
        <f t="shared" si="20"/>
        <v>0</v>
      </c>
      <c r="AK115" s="47">
        <f t="shared" si="21"/>
        <v>0</v>
      </c>
      <c r="AL115" s="47">
        <f t="shared" si="22"/>
        <v>0</v>
      </c>
    </row>
    <row r="116" spans="1:38" x14ac:dyDescent="0.2">
      <c r="A116" s="47">
        <f t="shared" si="15"/>
        <v>116</v>
      </c>
      <c r="B116" s="47" t="str">
        <f t="shared" si="16"/>
        <v/>
      </c>
      <c r="C116" s="50"/>
      <c r="D116" s="50"/>
      <c r="AE116" s="49">
        <f t="shared" si="17"/>
        <v>0</v>
      </c>
      <c r="AF116" s="49">
        <f t="shared" si="18"/>
        <v>0</v>
      </c>
      <c r="AG116" s="49">
        <f t="shared" si="23"/>
        <v>0</v>
      </c>
      <c r="AH116" s="49">
        <f t="shared" si="24"/>
        <v>0</v>
      </c>
      <c r="AI116" s="49">
        <f t="shared" si="19"/>
        <v>0</v>
      </c>
      <c r="AJ116" s="49">
        <f t="shared" si="20"/>
        <v>0</v>
      </c>
      <c r="AK116" s="47">
        <f t="shared" si="21"/>
        <v>0</v>
      </c>
      <c r="AL116" s="47">
        <f t="shared" si="22"/>
        <v>0</v>
      </c>
    </row>
    <row r="117" spans="1:38" x14ac:dyDescent="0.2">
      <c r="A117" s="47">
        <f t="shared" si="15"/>
        <v>117</v>
      </c>
      <c r="B117" s="47" t="str">
        <f t="shared" si="16"/>
        <v/>
      </c>
      <c r="C117" s="50"/>
      <c r="D117" s="50"/>
      <c r="AE117" s="49">
        <f t="shared" si="17"/>
        <v>0</v>
      </c>
      <c r="AF117" s="49">
        <f t="shared" si="18"/>
        <v>0</v>
      </c>
      <c r="AG117" s="49">
        <f t="shared" si="23"/>
        <v>0</v>
      </c>
      <c r="AH117" s="49">
        <f t="shared" si="24"/>
        <v>0</v>
      </c>
      <c r="AI117" s="49">
        <f t="shared" si="19"/>
        <v>0</v>
      </c>
      <c r="AJ117" s="49">
        <f t="shared" si="20"/>
        <v>0</v>
      </c>
      <c r="AK117" s="47">
        <f t="shared" si="21"/>
        <v>0</v>
      </c>
      <c r="AL117" s="47">
        <f t="shared" si="22"/>
        <v>0</v>
      </c>
    </row>
    <row r="118" spans="1:38" x14ac:dyDescent="0.2">
      <c r="A118" s="47">
        <f t="shared" si="15"/>
        <v>118</v>
      </c>
      <c r="B118" s="47" t="str">
        <f t="shared" si="16"/>
        <v/>
      </c>
      <c r="C118" s="50"/>
      <c r="D118" s="50"/>
      <c r="AE118" s="49">
        <f t="shared" si="17"/>
        <v>0</v>
      </c>
      <c r="AF118" s="49">
        <f t="shared" si="18"/>
        <v>0</v>
      </c>
      <c r="AG118" s="49">
        <f t="shared" si="23"/>
        <v>0</v>
      </c>
      <c r="AH118" s="49">
        <f t="shared" si="24"/>
        <v>0</v>
      </c>
      <c r="AI118" s="49">
        <f t="shared" si="19"/>
        <v>0</v>
      </c>
      <c r="AJ118" s="49">
        <f t="shared" si="20"/>
        <v>0</v>
      </c>
      <c r="AK118" s="47">
        <f t="shared" si="21"/>
        <v>0</v>
      </c>
      <c r="AL118" s="47">
        <f t="shared" si="22"/>
        <v>0</v>
      </c>
    </row>
    <row r="119" spans="1:38" x14ac:dyDescent="0.2">
      <c r="A119" s="47">
        <f t="shared" si="15"/>
        <v>119</v>
      </c>
      <c r="B119" s="47" t="str">
        <f t="shared" si="16"/>
        <v/>
      </c>
      <c r="C119" s="50"/>
      <c r="D119" s="50"/>
      <c r="AE119" s="49">
        <f t="shared" si="17"/>
        <v>0</v>
      </c>
      <c r="AF119" s="49">
        <f t="shared" si="18"/>
        <v>0</v>
      </c>
      <c r="AG119" s="49">
        <f t="shared" si="23"/>
        <v>0</v>
      </c>
      <c r="AH119" s="49">
        <f t="shared" si="24"/>
        <v>0</v>
      </c>
      <c r="AI119" s="49">
        <f t="shared" si="19"/>
        <v>0</v>
      </c>
      <c r="AJ119" s="49">
        <f t="shared" si="20"/>
        <v>0</v>
      </c>
      <c r="AK119" s="47">
        <f t="shared" si="21"/>
        <v>0</v>
      </c>
      <c r="AL119" s="47">
        <f t="shared" si="22"/>
        <v>0</v>
      </c>
    </row>
    <row r="120" spans="1:38" x14ac:dyDescent="0.2">
      <c r="A120" s="47">
        <f t="shared" si="15"/>
        <v>120</v>
      </c>
      <c r="B120" s="47" t="str">
        <f t="shared" si="16"/>
        <v/>
      </c>
      <c r="C120" s="50"/>
      <c r="D120" s="50"/>
      <c r="AE120" s="49">
        <f t="shared" si="17"/>
        <v>0</v>
      </c>
      <c r="AF120" s="49">
        <f t="shared" si="18"/>
        <v>0</v>
      </c>
      <c r="AG120" s="49">
        <f t="shared" si="23"/>
        <v>0</v>
      </c>
      <c r="AH120" s="49">
        <f t="shared" si="24"/>
        <v>0</v>
      </c>
      <c r="AI120" s="49">
        <f t="shared" si="19"/>
        <v>0</v>
      </c>
      <c r="AJ120" s="49">
        <f t="shared" si="20"/>
        <v>0</v>
      </c>
      <c r="AK120" s="47">
        <f t="shared" si="21"/>
        <v>0</v>
      </c>
      <c r="AL120" s="47">
        <f t="shared" si="22"/>
        <v>0</v>
      </c>
    </row>
  </sheetData>
  <protectedRanges>
    <protectedRange sqref="C5:AD120 D2:D4 H2:H4 J2:N4" name="Zakres1"/>
    <protectedRange sqref="C2:C4" name="Zakres1_1"/>
    <protectedRange sqref="E2:G4" name="Zakres1_2"/>
    <protectedRange sqref="I2:I4" name="Zakres1_3"/>
    <protectedRange sqref="O2:AD4" name="Zakres1_4"/>
  </protectedRanges>
  <phoneticPr fontId="15" type="noConversion"/>
  <conditionalFormatting sqref="C19:D19 D20:D21 C22:D24 C28:D120 D25:D27">
    <cfRule type="expression" dxfId="2" priority="4" stopIfTrue="1">
      <formula>AK19&gt;30</formula>
    </cfRule>
  </conditionalFormatting>
  <conditionalFormatting sqref="C27">
    <cfRule type="expression" dxfId="1" priority="1" stopIfTrue="1">
      <formula>AK27&gt;30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2">
    <pageSetUpPr fitToPage="1"/>
  </sheetPr>
  <dimension ref="B1:AK147"/>
  <sheetViews>
    <sheetView tabSelected="1" zoomScale="58" zoomScaleNormal="58" workbookViewId="0">
      <selection activeCell="AA1" sqref="AA1:AK2"/>
    </sheetView>
  </sheetViews>
  <sheetFormatPr defaultRowHeight="11.25" x14ac:dyDescent="0.15"/>
  <cols>
    <col min="1" max="1" width="2.42578125" style="3" customWidth="1"/>
    <col min="2" max="2" width="0.7109375" style="3" customWidth="1"/>
    <col min="3" max="3" width="13.85546875" style="3" customWidth="1"/>
    <col min="4" max="23" width="3.28515625" style="3" customWidth="1"/>
    <col min="24" max="24" width="3.140625" style="3" customWidth="1"/>
    <col min="25" max="25" width="2.42578125" style="3" customWidth="1"/>
    <col min="26" max="26" width="3.140625" style="3" customWidth="1"/>
    <col min="27" max="27" width="9.140625" style="3"/>
    <col min="28" max="30" width="3.140625" style="3" customWidth="1"/>
    <col min="31" max="16384" width="9.140625" style="3"/>
  </cols>
  <sheetData>
    <row r="1" spans="2:37" x14ac:dyDescent="0.15">
      <c r="AA1" s="90" t="s">
        <v>82</v>
      </c>
      <c r="AB1" s="90"/>
      <c r="AC1" s="90"/>
      <c r="AD1" s="90"/>
      <c r="AE1" s="90"/>
      <c r="AF1" s="90"/>
      <c r="AG1" s="90"/>
      <c r="AH1" s="90"/>
      <c r="AI1" s="90"/>
      <c r="AJ1" s="90"/>
      <c r="AK1" s="90"/>
    </row>
    <row r="2" spans="2:37" s="1" customFormat="1" ht="12.75" x14ac:dyDescent="0.2">
      <c r="F2" s="12"/>
      <c r="M2" s="12" t="s">
        <v>47</v>
      </c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</row>
    <row r="3" spans="2:37" s="1" customFormat="1" ht="12.75" x14ac:dyDescent="0.2">
      <c r="F3" s="13"/>
      <c r="K3" s="13" t="s">
        <v>24</v>
      </c>
    </row>
    <row r="4" spans="2:37" x14ac:dyDescent="0.15">
      <c r="AA4" s="3">
        <v>2</v>
      </c>
    </row>
    <row r="5" spans="2:37" ht="5.0999999999999996" customHeight="1" x14ac:dyDescent="0.15">
      <c r="B5" s="9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10"/>
    </row>
    <row r="6" spans="2:37" ht="5.0999999999999996" customHeight="1" x14ac:dyDescent="0.15">
      <c r="B6" s="7"/>
      <c r="Y6" s="7"/>
    </row>
    <row r="7" spans="2:37" ht="5.0999999999999996" customHeight="1" x14ac:dyDescent="0.15">
      <c r="B7" s="7"/>
      <c r="Y7" s="7"/>
    </row>
    <row r="8" spans="2:37" x14ac:dyDescent="0.15">
      <c r="B8" s="7"/>
      <c r="C8" s="2" t="s">
        <v>1</v>
      </c>
      <c r="Y8" s="7"/>
    </row>
    <row r="9" spans="2:37" x14ac:dyDescent="0.15">
      <c r="B9" s="7"/>
      <c r="C9" s="3" t="s">
        <v>0</v>
      </c>
      <c r="H9" s="66" t="str">
        <f>VLOOKUP($AA$4,dane_łatwe!$A$1:$AJ$120,3,FALSE)</f>
        <v xml:space="preserve">Fortuna Sok 100% Pomidorowy </v>
      </c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67"/>
      <c r="Y9" s="7"/>
    </row>
    <row r="10" spans="2:37" ht="11.25" customHeight="1" x14ac:dyDescent="0.15">
      <c r="B10" s="7"/>
      <c r="C10" s="2"/>
      <c r="Y10" s="7"/>
      <c r="AA10" s="86"/>
      <c r="AB10" s="86"/>
      <c r="AC10" s="86"/>
      <c r="AD10" s="86"/>
      <c r="AE10" s="86"/>
      <c r="AF10" s="86"/>
      <c r="AG10" s="86"/>
      <c r="AH10" s="86"/>
      <c r="AI10" s="86"/>
      <c r="AJ10" s="86"/>
    </row>
    <row r="11" spans="2:37" ht="16.5" customHeight="1" x14ac:dyDescent="0.15">
      <c r="B11" s="7"/>
      <c r="D11" s="3" t="s">
        <v>50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11"/>
      <c r="Z11" s="5"/>
      <c r="AA11" s="86"/>
      <c r="AB11" s="86"/>
      <c r="AC11" s="86"/>
      <c r="AD11" s="86"/>
      <c r="AE11" s="86"/>
      <c r="AF11" s="86"/>
      <c r="AG11" s="86"/>
      <c r="AH11" s="86"/>
      <c r="AI11" s="86"/>
      <c r="AJ11" s="86"/>
    </row>
    <row r="12" spans="2:37" ht="14.1" customHeight="1" x14ac:dyDescent="0.15">
      <c r="B12" s="7"/>
      <c r="C12" s="3" t="s">
        <v>51</v>
      </c>
      <c r="H12" s="66" t="str">
        <f>VLOOKUP($AA$4,dane_łatwe!$A$1:$AJ$120,4,FALSE)</f>
        <v>sok owocowo-warzywny</v>
      </c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67"/>
      <c r="V12" s="5"/>
      <c r="W12" s="5"/>
      <c r="X12" s="5"/>
      <c r="Y12" s="11"/>
      <c r="Z12" s="5"/>
      <c r="AA12" s="86"/>
      <c r="AB12" s="86"/>
      <c r="AC12" s="86"/>
      <c r="AD12" s="86"/>
      <c r="AE12" s="86"/>
      <c r="AF12" s="86"/>
      <c r="AG12" s="86"/>
      <c r="AH12" s="86"/>
      <c r="AI12" s="86"/>
      <c r="AJ12" s="86"/>
    </row>
    <row r="13" spans="2:37" ht="17.25" customHeight="1" x14ac:dyDescent="0.15">
      <c r="B13" s="7"/>
      <c r="Y13" s="7"/>
      <c r="AA13" s="86"/>
      <c r="AB13" s="86"/>
      <c r="AC13" s="86"/>
      <c r="AD13" s="86"/>
      <c r="AE13" s="86"/>
      <c r="AF13" s="86"/>
      <c r="AG13" s="86"/>
      <c r="AH13" s="86"/>
      <c r="AI13" s="86"/>
      <c r="AJ13" s="86"/>
    </row>
    <row r="14" spans="2:37" ht="11.25" customHeight="1" x14ac:dyDescent="0.15">
      <c r="B14" s="7"/>
      <c r="C14" s="2" t="s">
        <v>2</v>
      </c>
      <c r="Y14" s="7"/>
      <c r="AA14" s="86"/>
      <c r="AB14" s="86"/>
      <c r="AC14" s="86"/>
      <c r="AD14" s="86"/>
      <c r="AE14" s="86"/>
      <c r="AF14" s="86"/>
      <c r="AG14" s="86"/>
      <c r="AH14" s="86"/>
      <c r="AI14" s="86"/>
      <c r="AJ14" s="86"/>
    </row>
    <row r="15" spans="2:37" ht="11.25" customHeight="1" x14ac:dyDescent="0.15">
      <c r="B15" s="7"/>
      <c r="C15" s="3" t="s">
        <v>4</v>
      </c>
      <c r="E15" s="79" t="str">
        <f>VLOOKUP($AA$4,dane_łatwe!$A$1:$AJ$120,5,FALSE)</f>
        <v>soki</v>
      </c>
      <c r="F15" s="79"/>
      <c r="G15" s="79"/>
      <c r="H15" s="79"/>
      <c r="I15" s="79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Y15" s="7"/>
      <c r="AA15" s="86"/>
      <c r="AB15" s="86"/>
      <c r="AC15" s="86"/>
      <c r="AD15" s="86"/>
      <c r="AE15" s="86"/>
      <c r="AF15" s="86"/>
      <c r="AG15" s="86"/>
      <c r="AH15" s="86"/>
      <c r="AI15" s="86"/>
      <c r="AJ15" s="86"/>
    </row>
    <row r="16" spans="2:37" ht="5.0999999999999996" customHeight="1" x14ac:dyDescent="0.15">
      <c r="B16" s="7"/>
      <c r="Y16" s="7"/>
      <c r="AA16" s="86"/>
      <c r="AB16" s="86"/>
      <c r="AC16" s="86"/>
      <c r="AD16" s="86"/>
      <c r="AE16" s="86"/>
      <c r="AF16" s="86"/>
      <c r="AG16" s="86"/>
      <c r="AH16" s="86"/>
      <c r="AI16" s="86"/>
      <c r="AJ16" s="86"/>
    </row>
    <row r="17" spans="2:36" ht="11.25" customHeight="1" x14ac:dyDescent="0.15">
      <c r="B17" s="7"/>
      <c r="C17" s="2" t="s">
        <v>3</v>
      </c>
      <c r="Y17" s="7"/>
      <c r="AA17" s="86"/>
      <c r="AB17" s="86"/>
      <c r="AC17" s="86"/>
      <c r="AD17" s="86"/>
      <c r="AE17" s="86"/>
      <c r="AF17" s="86"/>
      <c r="AG17" s="86"/>
      <c r="AH17" s="86"/>
      <c r="AI17" s="86"/>
      <c r="AJ17" s="86"/>
    </row>
    <row r="18" spans="2:36" ht="14.1" customHeight="1" x14ac:dyDescent="0.15">
      <c r="B18" s="7"/>
      <c r="C18" s="3" t="s">
        <v>5</v>
      </c>
      <c r="D18" s="66" t="str">
        <f>VLOOKUP($AA$4,dane_łatwe!$A$1:$AJ$120,6,FALSE)</f>
        <v>Fortuna</v>
      </c>
      <c r="E18" s="74"/>
      <c r="F18" s="74"/>
      <c r="G18" s="74"/>
      <c r="H18" s="74"/>
      <c r="I18" s="74"/>
      <c r="J18" s="74"/>
      <c r="K18" s="74"/>
      <c r="L18" s="67"/>
      <c r="M18" s="3" t="s">
        <v>88</v>
      </c>
      <c r="Y18" s="7"/>
      <c r="AA18" s="86"/>
      <c r="AB18" s="86"/>
      <c r="AC18" s="86"/>
      <c r="AD18" s="86"/>
      <c r="AE18" s="86"/>
      <c r="AF18" s="86"/>
      <c r="AG18" s="86"/>
      <c r="AH18" s="86"/>
      <c r="AI18" s="86"/>
      <c r="AJ18" s="86"/>
    </row>
    <row r="19" spans="2:36" ht="13.5" customHeight="1" x14ac:dyDescent="0.15">
      <c r="B19" s="7"/>
      <c r="C19" s="3" t="s">
        <v>48</v>
      </c>
      <c r="D19" s="66"/>
      <c r="E19" s="74"/>
      <c r="F19" s="67"/>
      <c r="I19" s="3" t="s">
        <v>49</v>
      </c>
      <c r="O19" s="66"/>
      <c r="P19" s="74"/>
      <c r="Q19" s="74"/>
      <c r="R19" s="74"/>
      <c r="S19" s="74"/>
      <c r="T19" s="74"/>
      <c r="U19" s="67"/>
      <c r="Y19" s="7"/>
      <c r="AA19" s="86"/>
      <c r="AB19" s="86"/>
      <c r="AC19" s="86"/>
      <c r="AD19" s="86"/>
      <c r="AE19" s="86"/>
      <c r="AF19" s="86"/>
      <c r="AG19" s="86"/>
      <c r="AH19" s="86"/>
      <c r="AI19" s="86"/>
      <c r="AJ19" s="86"/>
    </row>
    <row r="20" spans="2:36" x14ac:dyDescent="0.15">
      <c r="B20" s="7"/>
      <c r="C20" s="2" t="s">
        <v>6</v>
      </c>
      <c r="Y20" s="7"/>
      <c r="AA20" s="86"/>
      <c r="AB20" s="86"/>
      <c r="AC20" s="86"/>
      <c r="AD20" s="86"/>
      <c r="AE20" s="86"/>
      <c r="AF20" s="86"/>
      <c r="AG20" s="86"/>
      <c r="AH20" s="86"/>
      <c r="AI20" s="86"/>
      <c r="AJ20" s="86"/>
    </row>
    <row r="21" spans="2:36" ht="14.1" customHeight="1" x14ac:dyDescent="0.15">
      <c r="B21" s="7"/>
      <c r="C21" s="3" t="s">
        <v>79</v>
      </c>
      <c r="H21" s="66" t="str">
        <f>VLOOKUP($AA$4,dane_łatwe!$A$1:$AJ$120,7,FALSE)</f>
        <v>1 L</v>
      </c>
      <c r="I21" s="74"/>
      <c r="J21" s="74"/>
      <c r="K21" s="74"/>
      <c r="L21" s="67"/>
      <c r="N21" s="4"/>
      <c r="O21" s="4"/>
      <c r="P21" s="4"/>
      <c r="Q21" s="4"/>
      <c r="R21" s="4"/>
      <c r="S21" s="78"/>
      <c r="T21" s="78"/>
      <c r="U21" s="78"/>
      <c r="V21" s="78"/>
      <c r="W21" s="78"/>
      <c r="Y21" s="7"/>
      <c r="AA21" s="86"/>
      <c r="AB21" s="86"/>
      <c r="AC21" s="86"/>
      <c r="AD21" s="86"/>
      <c r="AE21" s="86"/>
      <c r="AF21" s="86"/>
      <c r="AG21" s="86"/>
      <c r="AH21" s="86"/>
      <c r="AI21" s="86"/>
      <c r="AJ21" s="86"/>
    </row>
    <row r="22" spans="2:36" ht="5.0999999999999996" customHeight="1" x14ac:dyDescent="0.15">
      <c r="B22" s="7"/>
      <c r="Y22" s="7"/>
      <c r="AA22" s="86"/>
      <c r="AB22" s="86"/>
      <c r="AC22" s="86"/>
      <c r="AD22" s="86"/>
      <c r="AE22" s="86"/>
      <c r="AF22" s="86"/>
      <c r="AG22" s="86"/>
      <c r="AH22" s="86"/>
      <c r="AI22" s="86"/>
      <c r="AJ22" s="86"/>
    </row>
    <row r="23" spans="2:36" ht="14.1" customHeight="1" x14ac:dyDescent="0.15">
      <c r="B23" s="7"/>
      <c r="C23" s="2" t="s">
        <v>7</v>
      </c>
      <c r="L23" s="66" t="str">
        <f>VLOOKUP($AA$4,dane_łatwe!$A$1:$AJ$120,9,FALSE)</f>
        <v xml:space="preserve">12 miesięcy </v>
      </c>
      <c r="M23" s="74"/>
      <c r="N23" s="67"/>
      <c r="Y23" s="7"/>
      <c r="AA23" s="86"/>
      <c r="AB23" s="86"/>
      <c r="AC23" s="86"/>
      <c r="AD23" s="86"/>
      <c r="AE23" s="86"/>
      <c r="AF23" s="86"/>
      <c r="AG23" s="86"/>
      <c r="AH23" s="86"/>
      <c r="AI23" s="86"/>
      <c r="AJ23" s="86"/>
    </row>
    <row r="24" spans="2:36" ht="5.0999999999999996" customHeight="1" x14ac:dyDescent="0.15">
      <c r="B24" s="7"/>
      <c r="Y24" s="7"/>
      <c r="AA24" s="86"/>
      <c r="AB24" s="86"/>
      <c r="AC24" s="86"/>
      <c r="AD24" s="86"/>
      <c r="AE24" s="86"/>
      <c r="AF24" s="86"/>
      <c r="AG24" s="86"/>
      <c r="AH24" s="86"/>
      <c r="AI24" s="86"/>
      <c r="AJ24" s="86"/>
    </row>
    <row r="25" spans="2:36" ht="14.1" customHeight="1" x14ac:dyDescent="0.15">
      <c r="B25" s="7"/>
      <c r="C25" s="2" t="s">
        <v>11</v>
      </c>
      <c r="Y25" s="7"/>
      <c r="AA25" s="86"/>
      <c r="AB25" s="86"/>
      <c r="AC25" s="86"/>
      <c r="AD25" s="86"/>
      <c r="AE25" s="86"/>
      <c r="AF25" s="86"/>
      <c r="AG25" s="86"/>
      <c r="AH25" s="86"/>
      <c r="AI25" s="86"/>
      <c r="AJ25" s="86"/>
    </row>
    <row r="26" spans="2:36" ht="5.0999999999999996" customHeight="1" x14ac:dyDescent="0.15">
      <c r="B26" s="7"/>
      <c r="C26" s="2"/>
      <c r="Y26" s="7"/>
      <c r="AA26" s="86"/>
      <c r="AB26" s="86"/>
      <c r="AC26" s="86"/>
      <c r="AD26" s="86"/>
      <c r="AE26" s="86"/>
      <c r="AF26" s="86"/>
      <c r="AG26" s="86"/>
      <c r="AH26" s="86"/>
      <c r="AI26" s="86"/>
      <c r="AJ26" s="86"/>
    </row>
    <row r="27" spans="2:36" ht="14.1" customHeight="1" x14ac:dyDescent="0.15">
      <c r="B27" s="7"/>
      <c r="C27" s="2" t="s">
        <v>16</v>
      </c>
      <c r="I27" s="79" t="str">
        <f>VLOOKUP($AA$4,dane_łatwe!$A$1:$AJ$120,15,FALSE)</f>
        <v>szt</v>
      </c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Y27" s="7"/>
      <c r="AA27" s="86"/>
      <c r="AB27" s="86"/>
      <c r="AC27" s="86"/>
      <c r="AD27" s="86"/>
      <c r="AE27" s="86"/>
      <c r="AF27" s="86"/>
      <c r="AG27" s="86"/>
      <c r="AH27" s="86"/>
      <c r="AI27" s="86"/>
      <c r="AJ27" s="86"/>
    </row>
    <row r="28" spans="2:36" ht="5.0999999999999996" customHeight="1" x14ac:dyDescent="0.15">
      <c r="B28" s="7"/>
      <c r="Y28" s="7"/>
      <c r="AA28" s="86"/>
      <c r="AB28" s="86"/>
      <c r="AC28" s="86"/>
      <c r="AD28" s="86"/>
      <c r="AE28" s="86"/>
      <c r="AF28" s="86"/>
      <c r="AG28" s="86"/>
      <c r="AH28" s="86"/>
      <c r="AI28" s="86"/>
      <c r="AJ28" s="86"/>
    </row>
    <row r="29" spans="2:36" ht="14.1" customHeight="1" x14ac:dyDescent="0.2">
      <c r="B29" s="7"/>
      <c r="C29" s="2" t="s">
        <v>13</v>
      </c>
      <c r="K29" s="80" t="str">
        <f>VLOOKUP($AA$4,dane_łatwe!$A$1:$AJ$120,16,FALSE)</f>
        <v>5900059010317</v>
      </c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2"/>
      <c r="Y29" s="7"/>
      <c r="AA29" s="86"/>
      <c r="AB29" s="86"/>
      <c r="AC29" s="86"/>
      <c r="AD29" s="86"/>
      <c r="AE29" s="86"/>
      <c r="AF29" s="86"/>
      <c r="AG29" s="86"/>
      <c r="AH29" s="86"/>
      <c r="AI29" s="86"/>
      <c r="AJ29" s="86"/>
    </row>
    <row r="30" spans="2:36" ht="9.75" customHeight="1" x14ac:dyDescent="0.15">
      <c r="B30" s="7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Y30" s="7"/>
      <c r="AA30" s="86"/>
      <c r="AB30" s="86"/>
      <c r="AC30" s="86"/>
      <c r="AD30" s="86"/>
      <c r="AE30" s="86"/>
      <c r="AF30" s="86"/>
      <c r="AG30" s="86"/>
      <c r="AH30" s="86"/>
      <c r="AI30" s="86"/>
      <c r="AJ30" s="86"/>
    </row>
    <row r="31" spans="2:36" ht="14.25" customHeight="1" x14ac:dyDescent="0.2">
      <c r="B31" s="7"/>
      <c r="C31" s="2" t="s">
        <v>14</v>
      </c>
      <c r="K31" s="80" t="str">
        <f>VLOOKUP($AA$4,dane_łatwe!$A$1:$AJ$120,17,FALSE)</f>
        <v>5900059010318</v>
      </c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2"/>
      <c r="Y31" s="7"/>
      <c r="AA31" s="86"/>
      <c r="AB31" s="86"/>
      <c r="AC31" s="86"/>
      <c r="AD31" s="86"/>
      <c r="AE31" s="86"/>
      <c r="AF31" s="86"/>
      <c r="AG31" s="86"/>
      <c r="AH31" s="86"/>
      <c r="AI31" s="86"/>
      <c r="AJ31" s="86"/>
    </row>
    <row r="32" spans="2:36" ht="10.5" customHeight="1" x14ac:dyDescent="0.15">
      <c r="B32" s="7"/>
      <c r="Y32" s="7"/>
      <c r="AA32" s="86"/>
      <c r="AB32" s="86"/>
      <c r="AC32" s="86"/>
      <c r="AD32" s="86"/>
      <c r="AE32" s="86"/>
      <c r="AF32" s="86"/>
      <c r="AG32" s="86"/>
      <c r="AH32" s="86"/>
      <c r="AI32" s="86"/>
      <c r="AJ32" s="86"/>
    </row>
    <row r="33" spans="2:36" ht="14.1" customHeight="1" x14ac:dyDescent="0.15">
      <c r="B33" s="7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Y33" s="7"/>
      <c r="AA33" s="86"/>
      <c r="AB33" s="86"/>
      <c r="AC33" s="86"/>
      <c r="AD33" s="86"/>
      <c r="AE33" s="86"/>
      <c r="AF33" s="86"/>
      <c r="AG33" s="86"/>
      <c r="AH33" s="86"/>
      <c r="AI33" s="86"/>
      <c r="AJ33" s="86"/>
    </row>
    <row r="34" spans="2:36" ht="5.0999999999999996" customHeight="1" x14ac:dyDescent="0.15">
      <c r="B34" s="7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Y34" s="7"/>
      <c r="AA34" s="86"/>
      <c r="AB34" s="86"/>
      <c r="AC34" s="86"/>
      <c r="AD34" s="86"/>
      <c r="AE34" s="86"/>
      <c r="AF34" s="86"/>
      <c r="AG34" s="86"/>
      <c r="AH34" s="86"/>
      <c r="AI34" s="86"/>
      <c r="AJ34" s="86"/>
    </row>
    <row r="35" spans="2:36" ht="14.1" customHeight="1" x14ac:dyDescent="0.15">
      <c r="B35" s="7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Y35" s="7"/>
      <c r="AA35" s="86"/>
      <c r="AB35" s="86"/>
      <c r="AC35" s="86"/>
      <c r="AD35" s="86"/>
      <c r="AE35" s="86"/>
      <c r="AF35" s="86"/>
      <c r="AG35" s="86"/>
      <c r="AH35" s="86"/>
      <c r="AI35" s="86"/>
      <c r="AJ35" s="86"/>
    </row>
    <row r="36" spans="2:36" ht="5.0999999999999996" customHeight="1" x14ac:dyDescent="0.15">
      <c r="B36" s="7"/>
      <c r="Y36" s="7"/>
      <c r="AA36" s="86"/>
      <c r="AB36" s="86"/>
      <c r="AC36" s="86"/>
      <c r="AD36" s="86"/>
      <c r="AE36" s="86"/>
      <c r="AF36" s="86"/>
      <c r="AG36" s="86"/>
      <c r="AH36" s="86"/>
      <c r="AI36" s="86"/>
      <c r="AJ36" s="86"/>
    </row>
    <row r="37" spans="2:36" ht="14.1" customHeight="1" x14ac:dyDescent="0.15">
      <c r="B37" s="7"/>
      <c r="C37" s="2" t="s">
        <v>15</v>
      </c>
      <c r="F37" s="83">
        <f>VLOOKUP($AA$4,dane_łatwe!$A$1:$AJ$120,13,FALSE)</f>
        <v>0.05</v>
      </c>
      <c r="G37" s="74"/>
      <c r="H37" s="67"/>
      <c r="L37" s="2" t="s">
        <v>104</v>
      </c>
      <c r="O37" s="4"/>
      <c r="P37" s="66">
        <f>VLOOKUP($AA$4,dane_łatwe!$A$1:$AJ$120,10,FALSE)</f>
        <v>20099098</v>
      </c>
      <c r="Q37" s="74"/>
      <c r="R37" s="74"/>
      <c r="S37" s="74"/>
      <c r="T37" s="74"/>
      <c r="U37" s="74"/>
      <c r="V37" s="67"/>
      <c r="Y37" s="7"/>
      <c r="AA37" s="86"/>
      <c r="AB37" s="86"/>
      <c r="AC37" s="86"/>
      <c r="AD37" s="86"/>
      <c r="AE37" s="86"/>
      <c r="AF37" s="86"/>
      <c r="AG37" s="86"/>
      <c r="AH37" s="86"/>
      <c r="AI37" s="86"/>
      <c r="AJ37" s="86"/>
    </row>
    <row r="38" spans="2:36" ht="5.0999999999999996" customHeight="1" x14ac:dyDescent="0.15">
      <c r="B38" s="7"/>
      <c r="Y38" s="7"/>
      <c r="AA38" s="86"/>
      <c r="AB38" s="86"/>
      <c r="AC38" s="86"/>
      <c r="AD38" s="86"/>
      <c r="AE38" s="86"/>
      <c r="AF38" s="86"/>
      <c r="AG38" s="86"/>
      <c r="AH38" s="86"/>
      <c r="AI38" s="86"/>
      <c r="AJ38" s="86"/>
    </row>
    <row r="39" spans="2:36" ht="14.1" customHeight="1" x14ac:dyDescent="0.15">
      <c r="B39" s="7"/>
      <c r="C39" s="2" t="s">
        <v>52</v>
      </c>
      <c r="G39" s="75">
        <f>VLOOKUP($AA$4,dane_łatwe!$A$1:$AJ$120,11,FALSE)</f>
        <v>0</v>
      </c>
      <c r="H39" s="76"/>
      <c r="I39" s="76"/>
      <c r="J39" s="77"/>
      <c r="K39" s="3" t="s">
        <v>25</v>
      </c>
      <c r="M39" s="2" t="s">
        <v>19</v>
      </c>
      <c r="R39" s="75">
        <f>VLOOKUP($AA$4,dane_łatwe!$A$1:$AJ$120,12,FALSE)</f>
        <v>0</v>
      </c>
      <c r="S39" s="76"/>
      <c r="T39" s="76"/>
      <c r="U39" s="77"/>
      <c r="V39" s="3" t="s">
        <v>25</v>
      </c>
      <c r="Y39" s="7"/>
      <c r="AA39" s="86"/>
      <c r="AB39" s="86"/>
      <c r="AC39" s="86"/>
      <c r="AD39" s="86"/>
      <c r="AE39" s="86"/>
      <c r="AF39" s="86"/>
      <c r="AG39" s="86"/>
      <c r="AH39" s="86"/>
      <c r="AI39" s="86"/>
      <c r="AJ39" s="86"/>
    </row>
    <row r="40" spans="2:36" ht="5.0999999999999996" customHeight="1" x14ac:dyDescent="0.15">
      <c r="B40" s="7"/>
      <c r="Y40" s="7"/>
      <c r="AA40" s="86"/>
      <c r="AB40" s="86"/>
      <c r="AC40" s="86"/>
      <c r="AD40" s="86"/>
      <c r="AE40" s="86"/>
      <c r="AF40" s="86"/>
      <c r="AG40" s="86"/>
      <c r="AH40" s="86"/>
      <c r="AI40" s="86"/>
      <c r="AJ40" s="86"/>
    </row>
    <row r="41" spans="2:36" ht="14.1" customHeight="1" x14ac:dyDescent="0.15">
      <c r="B41" s="7"/>
      <c r="C41" s="2" t="s">
        <v>21</v>
      </c>
      <c r="E41" s="66">
        <f>VLOOKUP($AA$4,dane_łatwe!$A$1:$AJ$120,14,FALSE)</f>
        <v>0</v>
      </c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67"/>
      <c r="Y41" s="7"/>
      <c r="AA41" s="86"/>
      <c r="AB41" s="86"/>
      <c r="AC41" s="86"/>
      <c r="AD41" s="86"/>
      <c r="AE41" s="86"/>
      <c r="AF41" s="86"/>
      <c r="AG41" s="86"/>
      <c r="AH41" s="86"/>
      <c r="AI41" s="86"/>
      <c r="AJ41" s="86"/>
    </row>
    <row r="42" spans="2:36" x14ac:dyDescent="0.15">
      <c r="B42" s="7"/>
      <c r="I42" s="6"/>
      <c r="J42" s="6" t="s">
        <v>20</v>
      </c>
      <c r="K42" s="6"/>
      <c r="Y42" s="7"/>
      <c r="AA42" s="86"/>
      <c r="AB42" s="86"/>
      <c r="AC42" s="86"/>
      <c r="AD42" s="86"/>
      <c r="AE42" s="86"/>
      <c r="AF42" s="86"/>
      <c r="AG42" s="86"/>
      <c r="AH42" s="86"/>
      <c r="AI42" s="86"/>
      <c r="AJ42" s="86"/>
    </row>
    <row r="43" spans="2:36" ht="5.0999999999999996" customHeight="1" x14ac:dyDescent="0.15">
      <c r="B43" s="7"/>
      <c r="Y43" s="7"/>
      <c r="AA43" s="86"/>
      <c r="AB43" s="86"/>
      <c r="AC43" s="86"/>
      <c r="AD43" s="86"/>
      <c r="AE43" s="86"/>
      <c r="AF43" s="86"/>
      <c r="AG43" s="86"/>
      <c r="AH43" s="86"/>
      <c r="AI43" s="86"/>
      <c r="AJ43" s="86"/>
    </row>
    <row r="44" spans="2:36" x14ac:dyDescent="0.15">
      <c r="B44" s="7"/>
      <c r="D44" s="2" t="s">
        <v>46</v>
      </c>
      <c r="F44" s="84">
        <f>VLOOKUP($AA$4,dane_łatwe!$A$1:$AJ$120,8,FALSE)</f>
        <v>0</v>
      </c>
      <c r="G44" s="85"/>
      <c r="H44" s="85"/>
      <c r="N44" s="2" t="s">
        <v>22</v>
      </c>
      <c r="Y44" s="7"/>
      <c r="AA44" s="86"/>
      <c r="AB44" s="86"/>
      <c r="AC44" s="86"/>
      <c r="AD44" s="86"/>
      <c r="AE44" s="86"/>
      <c r="AF44" s="86"/>
      <c r="AG44" s="86"/>
      <c r="AH44" s="86"/>
      <c r="AI44" s="86"/>
      <c r="AJ44" s="86"/>
    </row>
    <row r="45" spans="2:36" ht="5.0999999999999996" customHeight="1" x14ac:dyDescent="0.15">
      <c r="B45" s="7"/>
      <c r="Y45" s="7"/>
      <c r="AA45" s="86"/>
      <c r="AB45" s="86"/>
      <c r="AC45" s="86"/>
      <c r="AD45" s="86"/>
      <c r="AE45" s="86"/>
      <c r="AF45" s="86"/>
      <c r="AG45" s="86"/>
      <c r="AH45" s="86"/>
      <c r="AI45" s="86"/>
      <c r="AJ45" s="86"/>
    </row>
    <row r="46" spans="2:36" ht="5.0999999999999996" customHeight="1" x14ac:dyDescent="0.15">
      <c r="B46" s="14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15"/>
      <c r="AA46" s="86"/>
      <c r="AB46" s="86"/>
      <c r="AC46" s="86"/>
      <c r="AD46" s="86"/>
      <c r="AE46" s="86"/>
      <c r="AF46" s="86"/>
      <c r="AG46" s="86"/>
      <c r="AH46" s="86"/>
      <c r="AI46" s="86"/>
      <c r="AJ46" s="86"/>
    </row>
    <row r="47" spans="2:36" ht="5.0999999999999996" customHeight="1" x14ac:dyDescent="0.15">
      <c r="B47" s="7"/>
      <c r="Y47" s="7"/>
      <c r="AA47" s="86"/>
      <c r="AB47" s="86"/>
      <c r="AC47" s="86"/>
      <c r="AD47" s="86"/>
      <c r="AE47" s="86"/>
      <c r="AF47" s="86"/>
      <c r="AG47" s="86"/>
      <c r="AH47" s="86"/>
      <c r="AI47" s="86"/>
      <c r="AJ47" s="86"/>
    </row>
    <row r="48" spans="2:36" ht="14.1" customHeight="1" x14ac:dyDescent="0.15">
      <c r="B48" s="7"/>
      <c r="C48" s="19" t="s">
        <v>8</v>
      </c>
      <c r="Y48" s="7"/>
      <c r="AA48" s="86"/>
      <c r="AB48" s="86"/>
      <c r="AC48" s="86"/>
      <c r="AD48" s="86"/>
      <c r="AE48" s="86"/>
      <c r="AF48" s="86"/>
      <c r="AG48" s="86"/>
      <c r="AH48" s="86"/>
      <c r="AI48" s="86"/>
      <c r="AJ48" s="86"/>
    </row>
    <row r="49" spans="2:25" ht="5.0999999999999996" customHeight="1" x14ac:dyDescent="0.15">
      <c r="B49" s="7"/>
      <c r="Y49" s="7"/>
    </row>
    <row r="50" spans="2:25" ht="14.1" customHeight="1" x14ac:dyDescent="0.15">
      <c r="B50" s="7"/>
      <c r="C50" s="2" t="s">
        <v>10</v>
      </c>
      <c r="E50" s="66"/>
      <c r="F50" s="74"/>
      <c r="G50" s="74"/>
      <c r="H50" s="74"/>
      <c r="I50" s="74"/>
      <c r="J50" s="74"/>
      <c r="K50" s="74"/>
      <c r="L50" s="74"/>
      <c r="M50" s="67"/>
      <c r="O50" s="2" t="s">
        <v>12</v>
      </c>
      <c r="T50" s="66"/>
      <c r="U50" s="74"/>
      <c r="V50" s="74"/>
      <c r="W50" s="67"/>
      <c r="Y50" s="7"/>
    </row>
    <row r="51" spans="2:25" ht="5.0999999999999996" customHeight="1" x14ac:dyDescent="0.15">
      <c r="B51" s="7"/>
      <c r="Y51" s="7"/>
    </row>
    <row r="52" spans="2:25" ht="14.1" customHeight="1" x14ac:dyDescent="0.15">
      <c r="B52" s="7"/>
      <c r="C52" s="2" t="s">
        <v>26</v>
      </c>
      <c r="G52" s="66"/>
      <c r="H52" s="74"/>
      <c r="I52" s="74"/>
      <c r="J52" s="74"/>
      <c r="K52" s="74"/>
      <c r="L52" s="67"/>
      <c r="Y52" s="7"/>
    </row>
    <row r="53" spans="2:25" ht="5.0999999999999996" customHeight="1" x14ac:dyDescent="0.15">
      <c r="B53" s="7"/>
      <c r="Y53" s="7"/>
    </row>
    <row r="54" spans="2:25" ht="14.1" customHeight="1" x14ac:dyDescent="0.15">
      <c r="B54" s="7"/>
      <c r="C54" s="2" t="s">
        <v>21</v>
      </c>
      <c r="E54" s="66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67"/>
      <c r="Y54" s="7"/>
    </row>
    <row r="55" spans="2:25" ht="14.1" customHeight="1" x14ac:dyDescent="0.15">
      <c r="B55" s="7"/>
      <c r="I55" s="6"/>
      <c r="J55" s="6" t="s">
        <v>20</v>
      </c>
      <c r="K55" s="6"/>
      <c r="Y55" s="7"/>
    </row>
    <row r="56" spans="2:25" ht="5.0999999999999996" customHeight="1" x14ac:dyDescent="0.15">
      <c r="B56" s="7"/>
      <c r="Y56" s="7"/>
    </row>
    <row r="57" spans="2:25" ht="14.1" customHeight="1" x14ac:dyDescent="0.15">
      <c r="B57" s="7"/>
      <c r="D57" s="2" t="s">
        <v>46</v>
      </c>
      <c r="N57" s="2" t="s">
        <v>22</v>
      </c>
      <c r="Y57" s="7"/>
    </row>
    <row r="58" spans="2:25" ht="4.5" customHeight="1" x14ac:dyDescent="0.15">
      <c r="B58" s="7"/>
      <c r="Y58" s="7"/>
    </row>
    <row r="59" spans="2:25" ht="4.5" hidden="1" customHeight="1" x14ac:dyDescent="0.15">
      <c r="B59" s="14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15"/>
    </row>
    <row r="60" spans="2:25" ht="4.5" hidden="1" customHeight="1" x14ac:dyDescent="0.15">
      <c r="B60" s="7"/>
      <c r="Y60" s="7"/>
    </row>
    <row r="61" spans="2:25" ht="5.0999999999999996" customHeight="1" x14ac:dyDescent="0.15">
      <c r="B61" s="7"/>
      <c r="Y61" s="7"/>
    </row>
    <row r="62" spans="2:25" ht="5.0999999999999996" customHeight="1" x14ac:dyDescent="0.15">
      <c r="B62" s="14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15"/>
    </row>
    <row r="63" spans="2:25" ht="5.0999999999999996" customHeight="1" x14ac:dyDescent="0.15">
      <c r="B63" s="7"/>
      <c r="Y63" s="7"/>
    </row>
    <row r="64" spans="2:25" ht="14.1" customHeight="1" x14ac:dyDescent="0.15">
      <c r="B64" s="7"/>
      <c r="C64" s="19" t="s">
        <v>9</v>
      </c>
      <c r="Y64" s="7"/>
    </row>
    <row r="65" spans="2:31" ht="5.0999999999999996" customHeight="1" x14ac:dyDescent="0.15">
      <c r="B65" s="7"/>
      <c r="Y65" s="7"/>
    </row>
    <row r="66" spans="2:31" ht="14.1" customHeight="1" x14ac:dyDescent="0.15">
      <c r="B66" s="7"/>
      <c r="C66" s="2" t="s">
        <v>41</v>
      </c>
      <c r="Y66" s="7"/>
    </row>
    <row r="67" spans="2:31" ht="5.0999999999999996" customHeight="1" x14ac:dyDescent="0.15">
      <c r="B67" s="7"/>
      <c r="Y67" s="7"/>
    </row>
    <row r="68" spans="2:31" ht="14.1" customHeight="1" x14ac:dyDescent="0.15">
      <c r="B68" s="7"/>
      <c r="C68" s="3" t="s">
        <v>29</v>
      </c>
      <c r="D68" s="3" t="s">
        <v>27</v>
      </c>
      <c r="E68" s="66">
        <f>VLOOKUP($AA$4,dane_łatwe!$A$1:$AJ$120,18,FALSE)</f>
        <v>12</v>
      </c>
      <c r="F68" s="74"/>
      <c r="G68" s="67"/>
      <c r="H68" s="3" t="s">
        <v>31</v>
      </c>
      <c r="J68" s="3" t="s">
        <v>27</v>
      </c>
      <c r="K68" s="75">
        <f>VLOOKUP($AA$4,dane_łatwe!$A$1:$AJ$120,33,FALSE)</f>
        <v>12.515999999999998</v>
      </c>
      <c r="L68" s="76"/>
      <c r="M68" s="77"/>
      <c r="N68" s="3" t="s">
        <v>32</v>
      </c>
      <c r="Q68" s="3" t="s">
        <v>27</v>
      </c>
      <c r="R68" s="75">
        <f>VLOOKUP($AA$4,dane_łatwe!$A$1:$AJ$120,34,FALSE)</f>
        <v>13.172000000000001</v>
      </c>
      <c r="S68" s="76"/>
      <c r="T68" s="77"/>
      <c r="U68" s="3" t="s">
        <v>34</v>
      </c>
      <c r="Y68" s="7"/>
      <c r="AE68" s="4"/>
    </row>
    <row r="69" spans="2:31" ht="5.0999999999999996" customHeight="1" x14ac:dyDescent="0.15">
      <c r="B69" s="7"/>
      <c r="Y69" s="7"/>
    </row>
    <row r="70" spans="2:31" ht="14.1" customHeight="1" x14ac:dyDescent="0.15">
      <c r="B70" s="7"/>
      <c r="C70" s="3" t="s">
        <v>28</v>
      </c>
      <c r="D70" s="3" t="s">
        <v>27</v>
      </c>
      <c r="E70" s="66">
        <f>VLOOKUP($AA$4,dane_łatwe!$A$1:$AJ$120,19,FALSE)</f>
        <v>13</v>
      </c>
      <c r="F70" s="74"/>
      <c r="G70" s="67"/>
      <c r="H70" s="3" t="s">
        <v>33</v>
      </c>
      <c r="Y70" s="7"/>
    </row>
    <row r="71" spans="2:31" ht="5.0999999999999996" customHeight="1" x14ac:dyDescent="0.15">
      <c r="B71" s="7"/>
      <c r="Y71" s="7"/>
    </row>
    <row r="72" spans="2:31" ht="14.1" customHeight="1" x14ac:dyDescent="0.15">
      <c r="B72" s="7"/>
      <c r="C72" s="3" t="s">
        <v>30</v>
      </c>
      <c r="D72" s="3" t="s">
        <v>27</v>
      </c>
      <c r="E72" s="66">
        <f>VLOOKUP($AA$4,dane_łatwe!$A$1:$AJ$120,32,FALSE)</f>
        <v>52</v>
      </c>
      <c r="F72" s="74"/>
      <c r="G72" s="67"/>
      <c r="H72" s="3" t="s">
        <v>33</v>
      </c>
      <c r="J72" s="3" t="s">
        <v>27</v>
      </c>
      <c r="K72" s="75">
        <f>VLOOKUP($AA$4,dane_łatwe!$A$1:$AJ$120,35,FALSE)</f>
        <v>650.83199999999988</v>
      </c>
      <c r="L72" s="76"/>
      <c r="M72" s="77"/>
      <c r="N72" s="3" t="s">
        <v>32</v>
      </c>
      <c r="Q72" s="3" t="s">
        <v>27</v>
      </c>
      <c r="R72" s="75">
        <f>VLOOKUP($AA$4,dane_łatwe!$A$1:$AJ$120,36,FALSE)</f>
        <v>709.94400000000007</v>
      </c>
      <c r="S72" s="76"/>
      <c r="T72" s="77"/>
      <c r="U72" s="3" t="s">
        <v>34</v>
      </c>
      <c r="Y72" s="7"/>
    </row>
    <row r="73" spans="2:31" ht="5.0999999999999996" customHeight="1" x14ac:dyDescent="0.15">
      <c r="B73" s="7"/>
      <c r="Y73" s="7"/>
    </row>
    <row r="74" spans="2:31" ht="14.1" customHeight="1" x14ac:dyDescent="0.15">
      <c r="B74" s="7"/>
      <c r="D74" s="3" t="s">
        <v>27</v>
      </c>
      <c r="E74" s="66">
        <f>VLOOKUP($AA$4,dane_łatwe!$A$1:$AJ$120,20,FALSE)</f>
        <v>4</v>
      </c>
      <c r="F74" s="74"/>
      <c r="G74" s="67"/>
      <c r="H74" s="3" t="s">
        <v>35</v>
      </c>
      <c r="Y74" s="7"/>
    </row>
    <row r="75" spans="2:31" ht="14.1" customHeight="1" x14ac:dyDescent="0.15">
      <c r="B75" s="7"/>
      <c r="Y75" s="7"/>
    </row>
    <row r="76" spans="2:31" ht="14.1" customHeight="1" thickBot="1" x14ac:dyDescent="0.2">
      <c r="B76" s="7"/>
      <c r="C76" s="2" t="s">
        <v>42</v>
      </c>
      <c r="E76" s="4"/>
      <c r="F76" s="4"/>
      <c r="G76" s="71" t="s">
        <v>36</v>
      </c>
      <c r="H76" s="72"/>
      <c r="I76" s="73"/>
      <c r="Y76" s="7"/>
    </row>
    <row r="77" spans="2:31" ht="14.1" customHeight="1" x14ac:dyDescent="0.15">
      <c r="B77" s="7"/>
      <c r="E77" s="4"/>
      <c r="F77" s="26"/>
      <c r="G77" s="37"/>
      <c r="H77" s="18"/>
      <c r="I77" s="38"/>
      <c r="J77" s="68" t="s">
        <v>37</v>
      </c>
      <c r="M77" s="19" t="s">
        <v>17</v>
      </c>
      <c r="Y77" s="7"/>
    </row>
    <row r="78" spans="2:31" ht="14.1" customHeight="1" x14ac:dyDescent="0.15">
      <c r="B78" s="7"/>
      <c r="E78" s="26"/>
      <c r="F78" s="4"/>
      <c r="G78" s="25"/>
      <c r="H78" s="26"/>
      <c r="I78" s="33"/>
      <c r="J78" s="69"/>
      <c r="M78" s="3" t="s">
        <v>36</v>
      </c>
      <c r="Q78" s="3" t="s">
        <v>38</v>
      </c>
      <c r="U78" s="3" t="s">
        <v>37</v>
      </c>
      <c r="Y78" s="7"/>
    </row>
    <row r="79" spans="2:31" ht="14.1" customHeight="1" thickBot="1" x14ac:dyDescent="0.2">
      <c r="B79" s="7"/>
      <c r="D79" s="26"/>
      <c r="E79" s="4"/>
      <c r="F79" s="4"/>
      <c r="G79" s="27"/>
      <c r="H79" s="4"/>
      <c r="I79" s="33"/>
      <c r="J79" s="69"/>
      <c r="M79" s="66">
        <f>VLOOKUP($AA$4,dane_łatwe!$A$1:$AJ$120,21,FALSE)</f>
        <v>7.9</v>
      </c>
      <c r="N79" s="67"/>
      <c r="O79" s="3" t="s">
        <v>39</v>
      </c>
      <c r="Q79" s="66">
        <f>VLOOKUP($AA$4,dane_łatwe!$A$1:$AJ$120,22,FALSE)</f>
        <v>7.4</v>
      </c>
      <c r="R79" s="67"/>
      <c r="S79" s="3" t="s">
        <v>39</v>
      </c>
      <c r="U79" s="66">
        <f>VLOOKUP($AA$4,dane_łatwe!$A$1:$AJ$120,23,FALSE)</f>
        <v>24.5</v>
      </c>
      <c r="V79" s="67"/>
      <c r="W79" s="3" t="s">
        <v>39</v>
      </c>
      <c r="Y79" s="7"/>
    </row>
    <row r="80" spans="2:31" ht="14.1" customHeight="1" x14ac:dyDescent="0.15">
      <c r="B80" s="7"/>
      <c r="D80" s="29"/>
      <c r="E80" s="18"/>
      <c r="F80" s="30"/>
      <c r="G80" s="4"/>
      <c r="H80" s="4"/>
      <c r="I80" s="39"/>
      <c r="J80" s="70"/>
      <c r="M80" s="19" t="s">
        <v>18</v>
      </c>
      <c r="Y80" s="7"/>
    </row>
    <row r="81" spans="2:25" ht="14.1" customHeight="1" x14ac:dyDescent="0.15">
      <c r="B81" s="7"/>
      <c r="D81" s="31"/>
      <c r="E81" s="4"/>
      <c r="F81" s="32"/>
      <c r="G81" s="24"/>
      <c r="H81" s="24"/>
      <c r="I81" s="28"/>
      <c r="J81" s="22"/>
      <c r="M81" s="3" t="s">
        <v>36</v>
      </c>
      <c r="Q81" s="3" t="s">
        <v>38</v>
      </c>
      <c r="U81" s="3" t="s">
        <v>37</v>
      </c>
      <c r="Y81" s="7"/>
    </row>
    <row r="82" spans="2:25" ht="14.1" customHeight="1" x14ac:dyDescent="0.15">
      <c r="B82" s="7"/>
      <c r="D82" s="31"/>
      <c r="E82" s="23"/>
      <c r="F82" s="33"/>
      <c r="H82" s="26"/>
      <c r="I82" s="42" t="s">
        <v>38</v>
      </c>
      <c r="J82" s="41"/>
      <c r="K82" s="41"/>
      <c r="M82" s="66">
        <f>VLOOKUP($AA$4,dane_łatwe!$A$1:$AJ$120,24,FALSE)</f>
        <v>30</v>
      </c>
      <c r="N82" s="67"/>
      <c r="O82" s="3" t="s">
        <v>39</v>
      </c>
      <c r="Q82" s="66">
        <f>VLOOKUP($AA$4,dane_łatwe!$A$1:$AJ$120,25,FALSE)</f>
        <v>24</v>
      </c>
      <c r="R82" s="67"/>
      <c r="S82" s="3" t="s">
        <v>39</v>
      </c>
      <c r="U82" s="66">
        <f>VLOOKUP($AA$4,dane_łatwe!$A$1:$AJ$120,26,FALSE)</f>
        <v>25.5</v>
      </c>
      <c r="V82" s="67"/>
      <c r="W82" s="3" t="s">
        <v>39</v>
      </c>
      <c r="Y82" s="7"/>
    </row>
    <row r="83" spans="2:25" ht="14.1" customHeight="1" thickBot="1" x14ac:dyDescent="0.2">
      <c r="B83" s="7"/>
      <c r="D83" s="34"/>
      <c r="E83" s="35"/>
      <c r="F83" s="36"/>
      <c r="G83" s="40"/>
      <c r="H83" s="22"/>
      <c r="M83" s="19" t="s">
        <v>40</v>
      </c>
      <c r="Y83" s="7"/>
    </row>
    <row r="84" spans="2:25" ht="14.1" customHeight="1" x14ac:dyDescent="0.15">
      <c r="B84" s="7"/>
      <c r="M84" s="3" t="s">
        <v>36</v>
      </c>
      <c r="Q84" s="3" t="s">
        <v>38</v>
      </c>
      <c r="U84" s="3" t="s">
        <v>37</v>
      </c>
      <c r="Y84" s="7"/>
    </row>
    <row r="85" spans="2:25" ht="14.1" customHeight="1" x14ac:dyDescent="0.15">
      <c r="B85" s="7"/>
      <c r="J85" s="4"/>
      <c r="K85" s="4"/>
      <c r="M85" s="66">
        <f>VLOOKUP($AA$4,dane_łatwe!$A$1:$AJ$120,27,FALSE)</f>
        <v>120</v>
      </c>
      <c r="N85" s="67"/>
      <c r="O85" s="3" t="s">
        <v>39</v>
      </c>
      <c r="Q85" s="66">
        <f>VLOOKUP($AA$4,dane_łatwe!$A$1:$AJ$120,28,FALSE)</f>
        <v>80</v>
      </c>
      <c r="R85" s="67"/>
      <c r="S85" s="3" t="s">
        <v>39</v>
      </c>
      <c r="U85" s="66">
        <f>VLOOKUP($AA$4,dane_łatwe!$A$1:$AJ$120,31,FALSE)</f>
        <v>102</v>
      </c>
      <c r="V85" s="67"/>
      <c r="W85" s="3" t="s">
        <v>39</v>
      </c>
      <c r="Y85" s="7"/>
    </row>
    <row r="86" spans="2:25" ht="5.0999999999999996" customHeight="1" x14ac:dyDescent="0.15">
      <c r="B86" s="7"/>
      <c r="Y86" s="7"/>
    </row>
    <row r="87" spans="2:25" ht="14.1" customHeight="1" x14ac:dyDescent="0.15">
      <c r="B87" s="7"/>
      <c r="C87" s="2" t="s">
        <v>21</v>
      </c>
      <c r="E87" s="66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67"/>
      <c r="Y87" s="7"/>
    </row>
    <row r="88" spans="2:25" ht="14.1" customHeight="1" x14ac:dyDescent="0.15">
      <c r="B88" s="7"/>
      <c r="I88" s="6"/>
      <c r="J88" s="6" t="s">
        <v>20</v>
      </c>
      <c r="K88" s="6"/>
      <c r="Y88" s="7"/>
    </row>
    <row r="89" spans="2:25" ht="5.0999999999999996" customHeight="1" x14ac:dyDescent="0.15">
      <c r="B89" s="7"/>
      <c r="Y89" s="7"/>
    </row>
    <row r="90" spans="2:25" ht="14.1" customHeight="1" x14ac:dyDescent="0.15">
      <c r="B90" s="7"/>
      <c r="D90" s="2" t="s">
        <v>23</v>
      </c>
      <c r="N90" s="2" t="s">
        <v>22</v>
      </c>
      <c r="Y90" s="7"/>
    </row>
    <row r="91" spans="2:25" ht="5.0999999999999996" customHeight="1" x14ac:dyDescent="0.15">
      <c r="B91" s="7"/>
      <c r="C91" s="20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21"/>
      <c r="Y91" s="7"/>
    </row>
    <row r="92" spans="2:25" ht="5.0999999999999996" customHeight="1" x14ac:dyDescent="0.15">
      <c r="B92" s="1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15"/>
    </row>
    <row r="93" spans="2:25" ht="4.5" customHeight="1" x14ac:dyDescent="0.15">
      <c r="B93" s="14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15"/>
    </row>
    <row r="94" spans="2:25" ht="14.1" customHeight="1" x14ac:dyDescent="0.15">
      <c r="B94" s="7"/>
      <c r="C94" s="19" t="s">
        <v>43</v>
      </c>
      <c r="Y94" s="7"/>
    </row>
    <row r="95" spans="2:25" ht="12.75" customHeight="1" x14ac:dyDescent="0.15">
      <c r="B95" s="7"/>
      <c r="C95" s="2" t="s">
        <v>44</v>
      </c>
      <c r="F95" s="66"/>
      <c r="G95" s="74"/>
      <c r="H95" s="74"/>
      <c r="I95" s="67"/>
      <c r="Y95" s="7"/>
    </row>
    <row r="96" spans="2:25" ht="5.25" customHeight="1" x14ac:dyDescent="0.15">
      <c r="B96" s="7"/>
      <c r="C96" s="2"/>
      <c r="Y96" s="7"/>
    </row>
    <row r="97" spans="2:25" ht="14.1" customHeight="1" x14ac:dyDescent="0.15">
      <c r="B97" s="7"/>
      <c r="C97" s="2" t="s">
        <v>45</v>
      </c>
      <c r="F97" s="16"/>
      <c r="G97" s="8"/>
      <c r="H97" s="17"/>
      <c r="Y97" s="7"/>
    </row>
    <row r="98" spans="2:25" ht="4.5" customHeight="1" x14ac:dyDescent="0.15">
      <c r="B98" s="7"/>
      <c r="C98" s="2"/>
      <c r="F98" s="4"/>
      <c r="G98" s="4"/>
      <c r="H98" s="4"/>
      <c r="Y98" s="7"/>
    </row>
    <row r="99" spans="2:25" ht="14.1" customHeight="1" x14ac:dyDescent="0.15">
      <c r="B99" s="7"/>
      <c r="C99" s="2" t="s">
        <v>21</v>
      </c>
      <c r="E99" s="66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67"/>
      <c r="Y99" s="7"/>
    </row>
    <row r="100" spans="2:25" ht="14.1" customHeight="1" x14ac:dyDescent="0.15">
      <c r="B100" s="7"/>
      <c r="I100" s="6"/>
      <c r="J100" s="6" t="s">
        <v>20</v>
      </c>
      <c r="K100" s="6"/>
      <c r="Y100" s="7"/>
    </row>
    <row r="101" spans="2:25" ht="14.1" customHeight="1" x14ac:dyDescent="0.15">
      <c r="B101" s="7"/>
      <c r="D101" s="2" t="s">
        <v>23</v>
      </c>
      <c r="N101" s="2" t="s">
        <v>22</v>
      </c>
      <c r="Y101" s="7"/>
    </row>
    <row r="102" spans="2:25" ht="5.25" customHeight="1" x14ac:dyDescent="0.15">
      <c r="B102" s="20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21"/>
    </row>
    <row r="103" spans="2:25" ht="14.1" customHeight="1" x14ac:dyDescent="0.15"/>
    <row r="104" spans="2:25" ht="14.1" customHeight="1" x14ac:dyDescent="0.15"/>
    <row r="105" spans="2:25" ht="14.1" customHeight="1" x14ac:dyDescent="0.15"/>
    <row r="106" spans="2:25" ht="14.1" customHeight="1" x14ac:dyDescent="0.15"/>
    <row r="107" spans="2:25" ht="14.1" customHeight="1" x14ac:dyDescent="0.15"/>
    <row r="108" spans="2:25" ht="14.1" customHeight="1" x14ac:dyDescent="0.15"/>
    <row r="109" spans="2:25" ht="14.1" customHeight="1" x14ac:dyDescent="0.15"/>
    <row r="110" spans="2:25" ht="14.1" customHeight="1" x14ac:dyDescent="0.15"/>
    <row r="111" spans="2:25" ht="14.1" customHeight="1" x14ac:dyDescent="0.15"/>
    <row r="112" spans="2:25" ht="14.1" customHeight="1" x14ac:dyDescent="0.15"/>
    <row r="113" ht="14.1" customHeight="1" x14ac:dyDescent="0.15"/>
    <row r="114" ht="14.1" customHeight="1" x14ac:dyDescent="0.15"/>
    <row r="115" ht="14.1" customHeight="1" x14ac:dyDescent="0.15"/>
    <row r="116" ht="14.1" customHeight="1" x14ac:dyDescent="0.15"/>
    <row r="117" ht="14.1" customHeight="1" x14ac:dyDescent="0.15"/>
    <row r="118" ht="14.1" customHeight="1" x14ac:dyDescent="0.15"/>
    <row r="119" ht="14.1" customHeight="1" x14ac:dyDescent="0.15"/>
    <row r="120" ht="14.1" customHeight="1" x14ac:dyDescent="0.15"/>
    <row r="121" ht="14.1" customHeight="1" x14ac:dyDescent="0.15"/>
    <row r="122" ht="14.1" customHeight="1" x14ac:dyDescent="0.15"/>
    <row r="123" ht="14.1" customHeight="1" x14ac:dyDescent="0.15"/>
    <row r="124" ht="14.1" customHeight="1" x14ac:dyDescent="0.15"/>
    <row r="125" ht="14.1" customHeight="1" x14ac:dyDescent="0.15"/>
    <row r="126" ht="14.1" customHeight="1" x14ac:dyDescent="0.15"/>
    <row r="127" ht="14.1" customHeight="1" x14ac:dyDescent="0.15"/>
    <row r="128" ht="14.1" customHeight="1" x14ac:dyDescent="0.15"/>
    <row r="129" ht="14.1" customHeight="1" x14ac:dyDescent="0.15"/>
    <row r="130" ht="14.1" customHeight="1" x14ac:dyDescent="0.15"/>
    <row r="131" ht="14.1" customHeight="1" x14ac:dyDescent="0.15"/>
    <row r="132" ht="14.1" customHeight="1" x14ac:dyDescent="0.15"/>
    <row r="133" ht="14.1" customHeight="1" x14ac:dyDescent="0.15"/>
    <row r="134" ht="14.1" customHeight="1" x14ac:dyDescent="0.15"/>
    <row r="135" ht="14.1" customHeight="1" x14ac:dyDescent="0.15"/>
    <row r="136" ht="14.1" customHeight="1" x14ac:dyDescent="0.15"/>
    <row r="137" ht="14.1" customHeight="1" x14ac:dyDescent="0.15"/>
    <row r="138" ht="14.1" customHeight="1" x14ac:dyDescent="0.15"/>
    <row r="139" ht="14.1" customHeight="1" x14ac:dyDescent="0.15"/>
    <row r="140" ht="14.1" customHeight="1" x14ac:dyDescent="0.15"/>
    <row r="141" ht="14.1" customHeight="1" x14ac:dyDescent="0.15"/>
    <row r="142" ht="14.1" customHeight="1" x14ac:dyDescent="0.15"/>
    <row r="143" ht="14.1" customHeight="1" x14ac:dyDescent="0.15"/>
    <row r="144" ht="14.1" customHeight="1" x14ac:dyDescent="0.15"/>
    <row r="145" ht="14.1" customHeight="1" x14ac:dyDescent="0.15"/>
    <row r="146" ht="14.1" customHeight="1" x14ac:dyDescent="0.15"/>
    <row r="147" ht="14.1" customHeight="1" x14ac:dyDescent="0.15"/>
  </sheetData>
  <mergeCells count="46">
    <mergeCell ref="E15:I15"/>
    <mergeCell ref="D19:F19"/>
    <mergeCell ref="K31:W31"/>
    <mergeCell ref="F44:H44"/>
    <mergeCell ref="AA1:AK2"/>
    <mergeCell ref="H9:U9"/>
    <mergeCell ref="O19:U19"/>
    <mergeCell ref="AA10:AJ48"/>
    <mergeCell ref="H12:U12"/>
    <mergeCell ref="D18:L18"/>
    <mergeCell ref="R39:U39"/>
    <mergeCell ref="E41:S41"/>
    <mergeCell ref="S21:W21"/>
    <mergeCell ref="I27:T27"/>
    <mergeCell ref="K29:W29"/>
    <mergeCell ref="G39:J39"/>
    <mergeCell ref="E68:G68"/>
    <mergeCell ref="T50:W50"/>
    <mergeCell ref="L23:N23"/>
    <mergeCell ref="H21:L21"/>
    <mergeCell ref="K68:M68"/>
    <mergeCell ref="R68:T68"/>
    <mergeCell ref="F37:H37"/>
    <mergeCell ref="P37:V37"/>
    <mergeCell ref="E54:S54"/>
    <mergeCell ref="G52:L52"/>
    <mergeCell ref="E50:M50"/>
    <mergeCell ref="F95:I95"/>
    <mergeCell ref="E99:S99"/>
    <mergeCell ref="E87:S87"/>
    <mergeCell ref="M79:N79"/>
    <mergeCell ref="Q79:R79"/>
    <mergeCell ref="M82:N82"/>
    <mergeCell ref="M85:N85"/>
    <mergeCell ref="Q82:R82"/>
    <mergeCell ref="Q85:R85"/>
    <mergeCell ref="E74:G74"/>
    <mergeCell ref="E70:G70"/>
    <mergeCell ref="E72:G72"/>
    <mergeCell ref="R72:T72"/>
    <mergeCell ref="K72:M72"/>
    <mergeCell ref="U85:V85"/>
    <mergeCell ref="J77:J80"/>
    <mergeCell ref="G76:I76"/>
    <mergeCell ref="U79:V79"/>
    <mergeCell ref="U82:V82"/>
  </mergeCells>
  <phoneticPr fontId="0" type="noConversion"/>
  <conditionalFormatting sqref="H12:U12">
    <cfRule type="cellIs" dxfId="0" priority="1" stopIfTrue="1" operator="equal">
      <formula>0</formula>
    </cfRule>
  </conditionalFormatting>
  <printOptions horizontalCentered="1"/>
  <pageMargins left="0.47244094488188981" right="0.47244094488188981" top="0.31" bottom="0.24" header="0.22" footer="0.17"/>
  <pageSetup paperSize="9" scale="54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2" r:id="rId4" name="Drop Down 4">
              <controlPr locked="0" defaultSize="0" print="0" autoLine="0" autoPict="0">
                <anchor>
                  <from>
                    <xdr:col>26</xdr:col>
                    <xdr:colOff>57150</xdr:colOff>
                    <xdr:row>2</xdr:row>
                    <xdr:rowOff>76200</xdr:rowOff>
                  </from>
                  <to>
                    <xdr:col>33</xdr:col>
                    <xdr:colOff>142875</xdr:colOff>
                    <xdr:row>3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02734E166ED704CBB9D360168441602" ma:contentTypeVersion="0" ma:contentTypeDescription="Utwórz nowy dokument." ma:contentTypeScope="" ma:versionID="073350add715ee3fda2b4abedb95ac6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2fdb080088ddf1bdd98b8e55b33ddc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34966D1-4819-4CEB-BA7B-5AB7C7C579B6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AE14AAD-69A7-4808-A667-FF295C9C01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55B4F3D-94B7-4BAB-B42D-018F97AB807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dane_łatwe</vt:lpstr>
      <vt:lpstr>arkusz-do-druku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i Katarzyna Marczak</dc:creator>
  <cp:lastModifiedBy>Cichocka Izabela</cp:lastModifiedBy>
  <cp:lastPrinted>2016-12-28T13:14:35Z</cp:lastPrinted>
  <dcterms:created xsi:type="dcterms:W3CDTF">2003-02-09T16:50:03Z</dcterms:created>
  <dcterms:modified xsi:type="dcterms:W3CDTF">2021-01-25T09:11:33Z</dcterms:modified>
</cp:coreProperties>
</file>