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.matusiak\Desktop\"/>
    </mc:Choice>
  </mc:AlternateContent>
  <bookViews>
    <workbookView xWindow="0" yWindow="0" windowWidth="20490" windowHeight="7620" activeTab="1"/>
  </bookViews>
  <sheets>
    <sheet name="dane_łatwe" sheetId="7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D3" i="7" l="1"/>
  <c r="AD4" i="7"/>
  <c r="AD5" i="7"/>
  <c r="AD6" i="7"/>
  <c r="AD7" i="7"/>
  <c r="AD2" i="7" l="1"/>
  <c r="AH2" i="7" s="1"/>
  <c r="R68" i="4" l="1"/>
  <c r="AF2" i="7"/>
  <c r="AJ2" i="7" s="1"/>
  <c r="R72" i="4" s="1"/>
  <c r="AM2" i="7"/>
  <c r="AL2" i="7"/>
  <c r="AG4" i="7"/>
  <c r="AF4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K68" i="4" s="1"/>
  <c r="AK2" i="7"/>
  <c r="AK3" i="7"/>
  <c r="AL3" i="7"/>
  <c r="AK4" i="7"/>
  <c r="AL4" i="7"/>
  <c r="AK5" i="7"/>
  <c r="AL5" i="7"/>
  <c r="A2" i="7"/>
  <c r="B4" i="7"/>
  <c r="AE4" i="7"/>
  <c r="AH4" i="7"/>
  <c r="AJ4" i="7" s="1"/>
  <c r="AE2" i="7"/>
  <c r="U85" i="4" s="1"/>
  <c r="BD2" i="7"/>
  <c r="BC2" i="7"/>
  <c r="AE5" i="7"/>
  <c r="AF5" i="7"/>
  <c r="AG5" i="7"/>
  <c r="AH5" i="7"/>
  <c r="AE6" i="7"/>
  <c r="AF6" i="7"/>
  <c r="AG6" i="7"/>
  <c r="AH6" i="7"/>
  <c r="AE7" i="7"/>
  <c r="AF7" i="7"/>
  <c r="AG7" i="7"/>
  <c r="AH7" i="7"/>
  <c r="AF3" i="7"/>
  <c r="AH3" i="7"/>
  <c r="AG3" i="7"/>
  <c r="AE3" i="7"/>
  <c r="AE8" i="7"/>
  <c r="AF8" i="7"/>
  <c r="AI8" i="7"/>
  <c r="AJ8" i="7"/>
  <c r="AG8" i="7"/>
  <c r="AH8" i="7"/>
  <c r="AE9" i="7"/>
  <c r="AF9" i="7"/>
  <c r="AG9" i="7"/>
  <c r="AI9" i="7"/>
  <c r="AH9" i="7"/>
  <c r="AJ9" i="7"/>
  <c r="AE10" i="7"/>
  <c r="AF10" i="7"/>
  <c r="AG10" i="7"/>
  <c r="AH10" i="7"/>
  <c r="AJ10" i="7"/>
  <c r="AE11" i="7"/>
  <c r="AF11" i="7"/>
  <c r="AG11" i="7"/>
  <c r="AH11" i="7"/>
  <c r="AE12" i="7"/>
  <c r="AF12" i="7"/>
  <c r="AG12" i="7"/>
  <c r="AH12" i="7"/>
  <c r="AE13" i="7"/>
  <c r="AF13" i="7"/>
  <c r="AG13" i="7"/>
  <c r="AH13" i="7"/>
  <c r="AE14" i="7"/>
  <c r="AF14" i="7"/>
  <c r="AG14" i="7"/>
  <c r="AI14" i="7"/>
  <c r="AH14" i="7"/>
  <c r="AJ14" i="7"/>
  <c r="AE15" i="7"/>
  <c r="AF15" i="7"/>
  <c r="AG15" i="7"/>
  <c r="AI15" i="7"/>
  <c r="AH15" i="7"/>
  <c r="AJ15" i="7"/>
  <c r="AE16" i="7"/>
  <c r="AF16" i="7"/>
  <c r="AG16" i="7"/>
  <c r="AH16" i="7"/>
  <c r="AE17" i="7"/>
  <c r="AF17" i="7"/>
  <c r="AG17" i="7"/>
  <c r="AI17" i="7"/>
  <c r="AH17" i="7"/>
  <c r="AE18" i="7"/>
  <c r="AF18" i="7"/>
  <c r="AG18" i="7"/>
  <c r="AI18" i="7"/>
  <c r="AH18" i="7"/>
  <c r="AE19" i="7"/>
  <c r="AF19" i="7"/>
  <c r="AI19" i="7"/>
  <c r="AG19" i="7"/>
  <c r="AH19" i="7"/>
  <c r="AE20" i="7"/>
  <c r="AF20" i="7"/>
  <c r="AJ20" i="7"/>
  <c r="AG20" i="7"/>
  <c r="AH20" i="7"/>
  <c r="AE21" i="7"/>
  <c r="AF21" i="7"/>
  <c r="AG21" i="7"/>
  <c r="AI21" i="7"/>
  <c r="AH21" i="7"/>
  <c r="AJ21" i="7"/>
  <c r="AE22" i="7"/>
  <c r="AF22" i="7"/>
  <c r="AI22" i="7"/>
  <c r="AG22" i="7"/>
  <c r="AH22" i="7"/>
  <c r="AE23" i="7"/>
  <c r="AF23" i="7"/>
  <c r="AJ23" i="7"/>
  <c r="AG23" i="7"/>
  <c r="AH23" i="7"/>
  <c r="AE24" i="7"/>
  <c r="AF24" i="7"/>
  <c r="AI24" i="7"/>
  <c r="AG24" i="7"/>
  <c r="AH24" i="7"/>
  <c r="AE25" i="7"/>
  <c r="AF25" i="7"/>
  <c r="AG25" i="7"/>
  <c r="AH25" i="7"/>
  <c r="AJ25" i="7"/>
  <c r="AE26" i="7"/>
  <c r="AF26" i="7"/>
  <c r="AG26" i="7"/>
  <c r="AH26" i="7"/>
  <c r="AE27" i="7"/>
  <c r="AF27" i="7"/>
  <c r="AI27" i="7"/>
  <c r="AG27" i="7"/>
  <c r="AH27" i="7"/>
  <c r="AE28" i="7"/>
  <c r="AF28" i="7"/>
  <c r="AI28" i="7"/>
  <c r="AG28" i="7"/>
  <c r="AH28" i="7"/>
  <c r="AE29" i="7"/>
  <c r="AF29" i="7"/>
  <c r="AI29" i="7"/>
  <c r="AG29" i="7"/>
  <c r="AH29" i="7"/>
  <c r="AJ29" i="7"/>
  <c r="AE30" i="7"/>
  <c r="AF30" i="7"/>
  <c r="AI30" i="7"/>
  <c r="AG30" i="7"/>
  <c r="AH30" i="7"/>
  <c r="AJ30" i="7"/>
  <c r="AE31" i="7"/>
  <c r="AF31" i="7"/>
  <c r="AG31" i="7"/>
  <c r="AH31" i="7"/>
  <c r="AE32" i="7"/>
  <c r="AF32" i="7"/>
  <c r="AG32" i="7"/>
  <c r="AI32" i="7"/>
  <c r="AH32" i="7"/>
  <c r="AJ32" i="7"/>
  <c r="AE33" i="7"/>
  <c r="AF33" i="7"/>
  <c r="AI33" i="7"/>
  <c r="AG33" i="7"/>
  <c r="AH33" i="7"/>
  <c r="AJ33" i="7"/>
  <c r="AE34" i="7"/>
  <c r="AF34" i="7"/>
  <c r="AG34" i="7"/>
  <c r="AI34" i="7"/>
  <c r="AH34" i="7"/>
  <c r="AJ34" i="7"/>
  <c r="AE35" i="7"/>
  <c r="AF35" i="7"/>
  <c r="AI35" i="7"/>
  <c r="AG35" i="7"/>
  <c r="AH35" i="7"/>
  <c r="AE36" i="7"/>
  <c r="AF36" i="7"/>
  <c r="AI36" i="7"/>
  <c r="AG36" i="7"/>
  <c r="AH36" i="7"/>
  <c r="AJ36" i="7"/>
  <c r="AE37" i="7"/>
  <c r="AF37" i="7"/>
  <c r="AI37" i="7"/>
  <c r="AG37" i="7"/>
  <c r="AH37" i="7"/>
  <c r="AE38" i="7"/>
  <c r="AF38" i="7"/>
  <c r="AI38" i="7"/>
  <c r="AG38" i="7"/>
  <c r="AH38" i="7"/>
  <c r="AJ38" i="7"/>
  <c r="AE39" i="7"/>
  <c r="AF39" i="7"/>
  <c r="AI39" i="7"/>
  <c r="AG39" i="7"/>
  <c r="AH39" i="7"/>
  <c r="AJ39" i="7"/>
  <c r="AE40" i="7"/>
  <c r="AF40" i="7"/>
  <c r="AI40" i="7"/>
  <c r="AG40" i="7"/>
  <c r="AH40" i="7"/>
  <c r="AJ40" i="7"/>
  <c r="AE41" i="7"/>
  <c r="AF41" i="7"/>
  <c r="AI41" i="7"/>
  <c r="AG41" i="7"/>
  <c r="AH41" i="7"/>
  <c r="AE42" i="7"/>
  <c r="AF42" i="7"/>
  <c r="AI42" i="7"/>
  <c r="AG42" i="7"/>
  <c r="AH42" i="7"/>
  <c r="AE43" i="7"/>
  <c r="AF43" i="7"/>
  <c r="AI43" i="7"/>
  <c r="AG43" i="7"/>
  <c r="AH43" i="7"/>
  <c r="AJ43" i="7"/>
  <c r="AE44" i="7"/>
  <c r="AF44" i="7"/>
  <c r="AI44" i="7"/>
  <c r="AG44" i="7"/>
  <c r="AH44" i="7"/>
  <c r="AE45" i="7"/>
  <c r="AF45" i="7"/>
  <c r="AI45" i="7"/>
  <c r="AG45" i="7"/>
  <c r="AH45" i="7"/>
  <c r="AE46" i="7"/>
  <c r="AF46" i="7"/>
  <c r="AG46" i="7"/>
  <c r="AI46" i="7"/>
  <c r="AH46" i="7"/>
  <c r="AJ46" i="7"/>
  <c r="AE47" i="7"/>
  <c r="AF47" i="7"/>
  <c r="AI47" i="7"/>
  <c r="AG47" i="7"/>
  <c r="AH47" i="7"/>
  <c r="AJ47" i="7"/>
  <c r="AE48" i="7"/>
  <c r="AF48" i="7"/>
  <c r="AG48" i="7"/>
  <c r="AI48" i="7"/>
  <c r="AH48" i="7"/>
  <c r="AJ48" i="7"/>
  <c r="AE49" i="7"/>
  <c r="AF49" i="7"/>
  <c r="AI49" i="7"/>
  <c r="AG49" i="7"/>
  <c r="AH49" i="7"/>
  <c r="AJ49" i="7"/>
  <c r="AE50" i="7"/>
  <c r="AF50" i="7"/>
  <c r="AG50" i="7"/>
  <c r="AH50" i="7"/>
  <c r="AI50" i="7"/>
  <c r="AE51" i="7"/>
  <c r="AF51" i="7"/>
  <c r="AI51" i="7"/>
  <c r="AG51" i="7"/>
  <c r="AH51" i="7"/>
  <c r="AE52" i="7"/>
  <c r="AF52" i="7"/>
  <c r="AG52" i="7"/>
  <c r="AI52" i="7"/>
  <c r="AH52" i="7"/>
  <c r="AJ52" i="7"/>
  <c r="AE53" i="7"/>
  <c r="AF53" i="7"/>
  <c r="AI53" i="7"/>
  <c r="AG53" i="7"/>
  <c r="AH53" i="7"/>
  <c r="AE54" i="7"/>
  <c r="AF54" i="7"/>
  <c r="AI54" i="7"/>
  <c r="AG54" i="7"/>
  <c r="AH54" i="7"/>
  <c r="AJ54" i="7"/>
  <c r="AE55" i="7"/>
  <c r="AF55" i="7"/>
  <c r="AG55" i="7"/>
  <c r="AI55" i="7"/>
  <c r="AH55" i="7"/>
  <c r="AJ55" i="7"/>
  <c r="AE56" i="7"/>
  <c r="AF56" i="7"/>
  <c r="AI56" i="7"/>
  <c r="AG56" i="7"/>
  <c r="AH56" i="7"/>
  <c r="AE57" i="7"/>
  <c r="AF57" i="7"/>
  <c r="AG57" i="7"/>
  <c r="AI57" i="7"/>
  <c r="AH57" i="7"/>
  <c r="AJ57" i="7"/>
  <c r="AE58" i="7"/>
  <c r="AF58" i="7"/>
  <c r="AI58" i="7"/>
  <c r="AG58" i="7"/>
  <c r="AH58" i="7"/>
  <c r="AE59" i="7"/>
  <c r="AF59" i="7"/>
  <c r="AG59" i="7"/>
  <c r="AI59" i="7"/>
  <c r="AH59" i="7"/>
  <c r="AJ59" i="7"/>
  <c r="AE60" i="7"/>
  <c r="AF60" i="7"/>
  <c r="AI60" i="7"/>
  <c r="AG60" i="7"/>
  <c r="AH60" i="7"/>
  <c r="AE61" i="7"/>
  <c r="AF61" i="7"/>
  <c r="AG61" i="7"/>
  <c r="AI61" i="7"/>
  <c r="AH61" i="7"/>
  <c r="AJ61" i="7"/>
  <c r="AE62" i="7"/>
  <c r="AF62" i="7"/>
  <c r="AI62" i="7"/>
  <c r="AG62" i="7"/>
  <c r="AH62" i="7"/>
  <c r="AJ62" i="7"/>
  <c r="AE63" i="7"/>
  <c r="AF63" i="7"/>
  <c r="AG63" i="7"/>
  <c r="AI63" i="7"/>
  <c r="AH63" i="7"/>
  <c r="AJ63" i="7"/>
  <c r="AE64" i="7"/>
  <c r="AF64" i="7"/>
  <c r="AI64" i="7"/>
  <c r="AG64" i="7"/>
  <c r="AH64" i="7"/>
  <c r="AE65" i="7"/>
  <c r="AF65" i="7"/>
  <c r="AG65" i="7"/>
  <c r="AI65" i="7"/>
  <c r="AH65" i="7"/>
  <c r="AJ65" i="7"/>
  <c r="AE66" i="7"/>
  <c r="AF66" i="7"/>
  <c r="AI66" i="7"/>
  <c r="AG66" i="7"/>
  <c r="AH66" i="7"/>
  <c r="AE67" i="7"/>
  <c r="AF67" i="7"/>
  <c r="AG67" i="7"/>
  <c r="AI67" i="7"/>
  <c r="AH67" i="7"/>
  <c r="AJ67" i="7"/>
  <c r="AE68" i="7"/>
  <c r="AF68" i="7"/>
  <c r="AI68" i="7"/>
  <c r="AG68" i="7"/>
  <c r="AH68" i="7"/>
  <c r="AE69" i="7"/>
  <c r="AF69" i="7"/>
  <c r="AG69" i="7"/>
  <c r="AI69" i="7"/>
  <c r="AH69" i="7"/>
  <c r="AJ69" i="7"/>
  <c r="AE70" i="7"/>
  <c r="AF70" i="7"/>
  <c r="AI70" i="7"/>
  <c r="AG70" i="7"/>
  <c r="AH70" i="7"/>
  <c r="AJ70" i="7"/>
  <c r="AE71" i="7"/>
  <c r="AF71" i="7"/>
  <c r="AG71" i="7"/>
  <c r="AI71" i="7"/>
  <c r="AH71" i="7"/>
  <c r="AJ71" i="7"/>
  <c r="AE72" i="7"/>
  <c r="AF72" i="7"/>
  <c r="AI72" i="7"/>
  <c r="AG72" i="7"/>
  <c r="AH72" i="7"/>
  <c r="AE73" i="7"/>
  <c r="AF73" i="7"/>
  <c r="AG73" i="7"/>
  <c r="AI73" i="7"/>
  <c r="AH73" i="7"/>
  <c r="AJ73" i="7"/>
  <c r="AE74" i="7"/>
  <c r="AF74" i="7"/>
  <c r="AI74" i="7"/>
  <c r="AG74" i="7"/>
  <c r="AH74" i="7"/>
  <c r="AE75" i="7"/>
  <c r="AF75" i="7"/>
  <c r="AG75" i="7"/>
  <c r="AI75" i="7"/>
  <c r="AH75" i="7"/>
  <c r="AJ75" i="7"/>
  <c r="AE76" i="7"/>
  <c r="AF76" i="7"/>
  <c r="AI76" i="7"/>
  <c r="AG76" i="7"/>
  <c r="AH76" i="7"/>
  <c r="AJ76" i="7"/>
  <c r="AE77" i="7"/>
  <c r="AF77" i="7"/>
  <c r="AG77" i="7"/>
  <c r="AI77" i="7"/>
  <c r="AH77" i="7"/>
  <c r="AJ77" i="7"/>
  <c r="AE78" i="7"/>
  <c r="AF78" i="7"/>
  <c r="AI78" i="7"/>
  <c r="AG78" i="7"/>
  <c r="AH78" i="7"/>
  <c r="AE79" i="7"/>
  <c r="AF79" i="7"/>
  <c r="AG79" i="7"/>
  <c r="AI79" i="7"/>
  <c r="AH79" i="7"/>
  <c r="AJ79" i="7"/>
  <c r="AE80" i="7"/>
  <c r="AF80" i="7"/>
  <c r="AI80" i="7"/>
  <c r="AG80" i="7"/>
  <c r="AH80" i="7"/>
  <c r="AJ80" i="7"/>
  <c r="AE81" i="7"/>
  <c r="AF81" i="7"/>
  <c r="AG81" i="7"/>
  <c r="AI81" i="7"/>
  <c r="AH81" i="7"/>
  <c r="AJ81" i="7"/>
  <c r="AE82" i="7"/>
  <c r="AF82" i="7"/>
  <c r="AI82" i="7"/>
  <c r="AG82" i="7"/>
  <c r="AH82" i="7"/>
  <c r="AE83" i="7"/>
  <c r="AF83" i="7"/>
  <c r="AG83" i="7"/>
  <c r="AI83" i="7"/>
  <c r="AH83" i="7"/>
  <c r="AJ83" i="7"/>
  <c r="AE84" i="7"/>
  <c r="AF84" i="7"/>
  <c r="AI84" i="7"/>
  <c r="AG84" i="7"/>
  <c r="AH84" i="7"/>
  <c r="AE85" i="7"/>
  <c r="AF85" i="7"/>
  <c r="AG85" i="7"/>
  <c r="AI85" i="7"/>
  <c r="AH85" i="7"/>
  <c r="AJ85" i="7"/>
  <c r="AE86" i="7"/>
  <c r="AF86" i="7"/>
  <c r="AI86" i="7"/>
  <c r="AG86" i="7"/>
  <c r="AH86" i="7"/>
  <c r="AJ86" i="7"/>
  <c r="AE87" i="7"/>
  <c r="AF87" i="7"/>
  <c r="AG87" i="7"/>
  <c r="AI87" i="7"/>
  <c r="AH87" i="7"/>
  <c r="AJ87" i="7"/>
  <c r="AE88" i="7"/>
  <c r="AF88" i="7"/>
  <c r="AI88" i="7"/>
  <c r="AG88" i="7"/>
  <c r="AH88" i="7"/>
  <c r="AJ88" i="7"/>
  <c r="AE89" i="7"/>
  <c r="AF89" i="7"/>
  <c r="AG89" i="7"/>
  <c r="AI89" i="7"/>
  <c r="AH89" i="7"/>
  <c r="AJ89" i="7"/>
  <c r="AE90" i="7"/>
  <c r="AF90" i="7"/>
  <c r="AI90" i="7"/>
  <c r="AG90" i="7"/>
  <c r="AH90" i="7"/>
  <c r="AE91" i="7"/>
  <c r="AF91" i="7"/>
  <c r="AG91" i="7"/>
  <c r="AI91" i="7"/>
  <c r="AH91" i="7"/>
  <c r="AJ91" i="7"/>
  <c r="AE92" i="7"/>
  <c r="AF92" i="7"/>
  <c r="AI92" i="7"/>
  <c r="AG92" i="7"/>
  <c r="AH92" i="7"/>
  <c r="AE93" i="7"/>
  <c r="AF93" i="7"/>
  <c r="AG93" i="7"/>
  <c r="AI93" i="7"/>
  <c r="AH93" i="7"/>
  <c r="AJ93" i="7"/>
  <c r="AE94" i="7"/>
  <c r="AF94" i="7"/>
  <c r="AI94" i="7"/>
  <c r="AG94" i="7"/>
  <c r="AH94" i="7"/>
  <c r="AJ94" i="7"/>
  <c r="AE95" i="7"/>
  <c r="AF95" i="7"/>
  <c r="AG95" i="7"/>
  <c r="AI95" i="7"/>
  <c r="AH95" i="7"/>
  <c r="AJ95" i="7"/>
  <c r="AE96" i="7"/>
  <c r="AF96" i="7"/>
  <c r="AI96" i="7"/>
  <c r="AG96" i="7"/>
  <c r="AH96" i="7"/>
  <c r="AJ96" i="7"/>
  <c r="AE97" i="7"/>
  <c r="AF97" i="7"/>
  <c r="AG97" i="7"/>
  <c r="AI97" i="7"/>
  <c r="AH97" i="7"/>
  <c r="AJ97" i="7"/>
  <c r="AE98" i="7"/>
  <c r="AF98" i="7"/>
  <c r="AI98" i="7"/>
  <c r="AG98" i="7"/>
  <c r="AH98" i="7"/>
  <c r="AE99" i="7"/>
  <c r="AF99" i="7"/>
  <c r="AG99" i="7"/>
  <c r="AI99" i="7"/>
  <c r="AH99" i="7"/>
  <c r="AJ99" i="7"/>
  <c r="AE100" i="7"/>
  <c r="AF100" i="7"/>
  <c r="AI100" i="7"/>
  <c r="AG100" i="7"/>
  <c r="AH100" i="7"/>
  <c r="AE101" i="7"/>
  <c r="AF101" i="7"/>
  <c r="AG101" i="7"/>
  <c r="AI101" i="7"/>
  <c r="AH101" i="7"/>
  <c r="AJ101" i="7"/>
  <c r="AE102" i="7"/>
  <c r="AF102" i="7"/>
  <c r="AI102" i="7"/>
  <c r="AG102" i="7"/>
  <c r="AH102" i="7"/>
  <c r="AJ102" i="7"/>
  <c r="AE103" i="7"/>
  <c r="AF103" i="7"/>
  <c r="AG103" i="7"/>
  <c r="AI103" i="7"/>
  <c r="AH103" i="7"/>
  <c r="AJ103" i="7"/>
  <c r="AE104" i="7"/>
  <c r="AF104" i="7"/>
  <c r="AI104" i="7"/>
  <c r="AG104" i="7"/>
  <c r="AH104" i="7"/>
  <c r="AJ104" i="7"/>
  <c r="AE105" i="7"/>
  <c r="AF105" i="7"/>
  <c r="AG105" i="7"/>
  <c r="AI105" i="7"/>
  <c r="AH105" i="7"/>
  <c r="AJ105" i="7"/>
  <c r="AE106" i="7"/>
  <c r="AF106" i="7"/>
  <c r="AI106" i="7"/>
  <c r="AG106" i="7"/>
  <c r="AH106" i="7"/>
  <c r="AE107" i="7"/>
  <c r="AF107" i="7"/>
  <c r="AG107" i="7"/>
  <c r="AI107" i="7"/>
  <c r="AH107" i="7"/>
  <c r="AJ107" i="7"/>
  <c r="AE108" i="7"/>
  <c r="AF108" i="7"/>
  <c r="AI108" i="7"/>
  <c r="AG108" i="7"/>
  <c r="AH108" i="7"/>
  <c r="AE109" i="7"/>
  <c r="AF109" i="7"/>
  <c r="AG109" i="7"/>
  <c r="AI109" i="7"/>
  <c r="AH109" i="7"/>
  <c r="AJ109" i="7"/>
  <c r="AE110" i="7"/>
  <c r="AF110" i="7"/>
  <c r="AI110" i="7"/>
  <c r="AG110" i="7"/>
  <c r="AH110" i="7"/>
  <c r="AJ110" i="7"/>
  <c r="AE111" i="7"/>
  <c r="AF111" i="7"/>
  <c r="AG111" i="7"/>
  <c r="AI111" i="7"/>
  <c r="AH111" i="7"/>
  <c r="AJ111" i="7"/>
  <c r="AE112" i="7"/>
  <c r="AF112" i="7"/>
  <c r="AI112" i="7"/>
  <c r="AG112" i="7"/>
  <c r="AH112" i="7"/>
  <c r="AJ112" i="7"/>
  <c r="AE113" i="7"/>
  <c r="AF113" i="7"/>
  <c r="AG113" i="7"/>
  <c r="AI113" i="7"/>
  <c r="AH113" i="7"/>
  <c r="AJ113" i="7"/>
  <c r="AE114" i="7"/>
  <c r="AF114" i="7"/>
  <c r="AI114" i="7"/>
  <c r="AG114" i="7"/>
  <c r="AH114" i="7"/>
  <c r="AE115" i="7"/>
  <c r="AF115" i="7"/>
  <c r="AG115" i="7"/>
  <c r="AI115" i="7"/>
  <c r="AH115" i="7"/>
  <c r="AJ115" i="7"/>
  <c r="AE116" i="7"/>
  <c r="AF116" i="7"/>
  <c r="AI116" i="7"/>
  <c r="AG116" i="7"/>
  <c r="AH116" i="7"/>
  <c r="AE117" i="7"/>
  <c r="AF117" i="7"/>
  <c r="AG117" i="7"/>
  <c r="AI117" i="7"/>
  <c r="AH117" i="7"/>
  <c r="AJ117" i="7"/>
  <c r="AE118" i="7"/>
  <c r="AF118" i="7"/>
  <c r="AI118" i="7"/>
  <c r="AG118" i="7"/>
  <c r="AH118" i="7"/>
  <c r="AJ118" i="7"/>
  <c r="AE119" i="7"/>
  <c r="AF119" i="7"/>
  <c r="AG119" i="7"/>
  <c r="AI119" i="7"/>
  <c r="AH119" i="7"/>
  <c r="AJ119" i="7"/>
  <c r="AE120" i="7"/>
  <c r="AF120" i="7"/>
  <c r="AI120" i="7"/>
  <c r="AG120" i="7"/>
  <c r="AH120" i="7"/>
  <c r="AJ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AJ53" i="7"/>
  <c r="AJ41" i="7"/>
  <c r="AJ35" i="7"/>
  <c r="AJ27" i="7"/>
  <c r="A3" i="7"/>
  <c r="AJ51" i="7"/>
  <c r="AJ45" i="7"/>
  <c r="AJ37" i="7"/>
  <c r="AJ31" i="7"/>
  <c r="AJ24" i="7"/>
  <c r="AJ12" i="7"/>
  <c r="AJ22" i="7"/>
  <c r="AJ19" i="7"/>
  <c r="AI25" i="7"/>
  <c r="AI12" i="7"/>
  <c r="AJ11" i="7"/>
  <c r="AI10" i="7"/>
  <c r="AJ26" i="7"/>
  <c r="AI20" i="7"/>
  <c r="AI16" i="7"/>
  <c r="AI13" i="7"/>
  <c r="AI4" i="7"/>
  <c r="AJ16" i="7"/>
  <c r="AI3" i="7"/>
  <c r="AJ18" i="7"/>
  <c r="AJ17" i="7"/>
  <c r="AJ13" i="7"/>
  <c r="AI11" i="7"/>
  <c r="AJ114" i="7"/>
  <c r="AJ106" i="7"/>
  <c r="AJ98" i="7"/>
  <c r="AJ90" i="7"/>
  <c r="AJ82" i="7"/>
  <c r="AJ72" i="7"/>
  <c r="AJ64" i="7"/>
  <c r="AJ56" i="7"/>
  <c r="AJ44" i="7"/>
  <c r="A4" i="7"/>
  <c r="AJ116" i="7"/>
  <c r="AJ108" i="7"/>
  <c r="AJ100" i="7"/>
  <c r="AJ92" i="7"/>
  <c r="AJ84" i="7"/>
  <c r="AJ78" i="7"/>
  <c r="AJ74" i="7"/>
  <c r="AJ66" i="7"/>
  <c r="AJ58" i="7"/>
  <c r="AJ50" i="7"/>
  <c r="AJ42" i="7"/>
  <c r="AI31" i="7"/>
  <c r="AJ28" i="7"/>
  <c r="AI26" i="7"/>
  <c r="AJ68" i="7"/>
  <c r="AJ60" i="7"/>
  <c r="AI23" i="7"/>
  <c r="A5" i="7"/>
  <c r="A6" i="7"/>
  <c r="A7" i="7"/>
  <c r="M79" i="4"/>
  <c r="K29" i="4"/>
  <c r="E68" i="4"/>
  <c r="E72" i="4"/>
  <c r="U79" i="4"/>
  <c r="L23" i="4"/>
  <c r="E70" i="4"/>
  <c r="M82" i="4"/>
  <c r="F44" i="4"/>
  <c r="Q85" i="4"/>
  <c r="Q79" i="4"/>
  <c r="Q82" i="4"/>
  <c r="I27" i="4"/>
  <c r="P37" i="4"/>
  <c r="H12" i="4"/>
  <c r="K31" i="4"/>
  <c r="G39" i="4"/>
  <c r="E15" i="4"/>
  <c r="D18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E74" i="4"/>
  <c r="H21" i="4"/>
  <c r="H9" i="4"/>
  <c r="F37" i="4"/>
  <c r="M85" i="4"/>
  <c r="U82" i="4"/>
  <c r="E41" i="4"/>
  <c r="R39" i="4"/>
  <c r="AJ7" i="7" l="1"/>
  <c r="AJ6" i="7"/>
  <c r="AJ5" i="7"/>
  <c r="AJ3" i="7"/>
  <c r="AI2" i="7"/>
  <c r="K72" i="4" s="1"/>
  <c r="AI6" i="7"/>
  <c r="AI5" i="7"/>
  <c r="AI7" i="7"/>
</calcChain>
</file>

<file path=xl/sharedStrings.xml><?xml version="1.0" encoding="utf-8"?>
<sst xmlns="http://schemas.openxmlformats.org/spreadsheetml/2006/main" count="191" uniqueCount="115">
  <si>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</si>
  <si>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</si>
  <si>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</si>
  <si>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</si>
  <si>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</si>
  <si>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</si>
  <si>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</si>
  <si>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</si>
  <si>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</si>
  <si>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</si>
  <si>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</si>
  <si>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</si>
  <si>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</si>
  <si>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</si>
  <si>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</si>
  <si>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</si>
  <si>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</si>
  <si>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</si>
  <si>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</si>
  <si>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</si>
  <si>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</si>
  <si>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</si>
  <si>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</si>
  <si>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</si>
  <si>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</si>
  <si>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</si>
  <si>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</si>
  <si>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</si>
  <si>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</si>
  <si>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</si>
  <si>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</si>
  <si>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</si>
  <si>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</si>
  <si>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</si>
  <si>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</si>
  <si>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</si>
  <si>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</si>
  <si>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</si>
  <si>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</si>
  <si>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</si>
  <si>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</si>
  <si>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</si>
  <si>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</si>
  <si>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</si>
  <si>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</si>
  <si>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</si>
  <si>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</si>
  <si>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</si>
  <si>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</si>
  <si>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</si>
  <si>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</si>
  <si>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</si>
  <si>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</si>
  <si>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</si>
  <si>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</si>
  <si>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</si>
  <si>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</si>
  <si>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</si>
  <si>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</si>
  <si>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</si>
  <si>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</si>
  <si>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</si>
  <si>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</si>
  <si>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</si>
  <si>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</si>
  <si>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</si>
  <si>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</si>
  <si>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</si>
  <si>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</si>
  <si>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</si>
  <si>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</si>
  <si>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</si>
  <si>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</si>
  <si>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</si>
  <si>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</si>
  <si>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</si>
  <si>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</si>
  <si>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</si>
  <si>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</si>
  <si>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</si>
  <si>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</si>
  <si>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</si>
  <si>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</si>
  <si>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</si>
  <si>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</si>
  <si>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</si>
  <si>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</si>
  <si>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</si>
  <si>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</si>
  <si>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</si>
  <si>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</si>
  <si>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1 L</t>
  </si>
  <si>
    <t>IC</t>
  </si>
  <si>
    <t>Nutri Vege Soja napój roślinny klasyczny bez cukru</t>
  </si>
  <si>
    <t>Nutri Vege Owies napój roślinny klasyczny bez cukru</t>
  </si>
  <si>
    <t>Nutri Vege Soja napój roślinny klasyczny delikatnie słodki</t>
  </si>
  <si>
    <t>Nutri Vege Soja napój roślinny czekoladowy smak</t>
  </si>
  <si>
    <t>Nutri Vege Soja napój roślinny waniliowy smak</t>
  </si>
  <si>
    <t>napój</t>
  </si>
  <si>
    <t>Nutri Vege</t>
  </si>
  <si>
    <t xml:space="preserve">9 miesięcy </t>
  </si>
  <si>
    <t>11.07.19.0</t>
  </si>
  <si>
    <t>Nutri Vege Ryż napój roślinny klasyczny bez cukru</t>
  </si>
  <si>
    <t>5901886034156</t>
  </si>
  <si>
    <t>5901886034095</t>
  </si>
  <si>
    <t>5901886034125</t>
  </si>
  <si>
    <t>5901886034248</t>
  </si>
  <si>
    <t>5901886034217</t>
  </si>
  <si>
    <t>5901886034187</t>
  </si>
  <si>
    <t>5901886034101</t>
  </si>
  <si>
    <t>5901886034132</t>
  </si>
  <si>
    <t>5901886034255</t>
  </si>
  <si>
    <t>5901886034224</t>
  </si>
  <si>
    <t>5901886034194</t>
  </si>
  <si>
    <t>5901886034163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</si>
</sst>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9" fillId="0" borderId="0" xfId="0" applyFont="1"/>
    <xf numFmtId="0" fontId="19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49" fontId="0" fillId="0" borderId="0" xfId="0" applyNumberFormat="1" applyBorder="1" applyProtection="1"/>
    <xf numFmtId="49" fontId="0" fillId="0" borderId="0" xfId="0" applyNumberFormat="1" applyProtection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9" fontId="4" fillId="0" borderId="0" xfId="0" applyNumberFormat="1" applyFont="1" applyFill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/>
    <xf numFmtId="0" fontId="0" fillId="0" borderId="0" xfId="0" applyNumberFormat="1" applyBorder="1" applyAlignment="1" applyProtection="1"/>
    <xf numFmtId="0" fontId="0" fillId="0" borderId="0" xfId="0" applyFont="1" applyAlignment="1" applyProtection="1"/>
    <xf numFmtId="0" fontId="20" fillId="0" borderId="0" xfId="0" applyFont="1" applyFill="1" applyBorder="1" applyAlignment="1" applyProtection="1"/>
    <xf numFmtId="0" fontId="20" fillId="0" borderId="0" xfId="0" applyFont="1"/>
    <xf numFmtId="9" fontId="0" fillId="0" borderId="0" xfId="0" applyNumberFormat="1" applyBorder="1" applyAlignment="1" applyProtection="1"/>
    <xf numFmtId="1" fontId="20" fillId="0" borderId="0" xfId="0" quotePrefix="1" applyNumberFormat="1" applyFont="1" applyBorder="1" applyProtection="1"/>
    <xf numFmtId="1" fontId="20" fillId="0" borderId="0" xfId="0" quotePrefix="1" applyNumberFormat="1" applyFont="1" applyBorder="1" applyAlignment="1" applyProtection="1"/>
    <xf numFmtId="1" fontId="20" fillId="0" borderId="0" xfId="0" quotePrefix="1" applyNumberFormat="1" applyFont="1"/>
    <xf numFmtId="1" fontId="20" fillId="0" borderId="0" xfId="0" quotePrefix="1" applyNumberFormat="1" applyFont="1" applyBorder="1" applyAlignment="1">
      <alignment vertical="center"/>
    </xf>
    <xf numFmtId="2" fontId="20" fillId="0" borderId="0" xfId="0" quotePrefix="1" applyNumberFormat="1" applyFont="1" applyAlignment="1" applyProtection="1"/>
    <xf numFmtId="0" fontId="4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10" fillId="0" borderId="32" xfId="0" applyFont="1" applyBorder="1" applyAlignment="1">
      <alignment vertical="center" textRotation="90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2">
    <cellStyle name="0,0_x000d__x000a_NA_x000d__x000a_" xfId="1"/>
    <cellStyle name="Normalny" xfId="0" builtinId="0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C$1:$AD$18" noThreeD="1" sel="6" val="3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opLeftCell="C1" workbookViewId="0">
      <pane xSplit="2" ySplit="1" topLeftCell="S2" activePane="bottomRight" state="frozen"/>
      <selection activeCell="C1" sqref="C1"/>
      <selection pane="topRight" activeCell="E1" sqref="E1"/>
      <selection pane="bottomLeft" activeCell="C2" sqref="C2"/>
      <selection pane="bottomRight" activeCell="Q12" sqref="Q12"/>
    </sheetView>
  </sheetViews>
  <sheetFormatPr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6" width="16.85546875" style="47" bestFit="1" customWidth="1"/>
    <col min="17" max="17" width="16.7109375" style="47" bestFit="1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70</v>
      </c>
      <c r="C1" s="44" t="s">
        <v>85</v>
      </c>
      <c r="D1" s="44" t="s">
        <v>86</v>
      </c>
      <c r="E1" s="44" t="s">
        <v>80</v>
      </c>
      <c r="F1" s="44" t="s">
        <v>54</v>
      </c>
      <c r="G1" s="44" t="s">
        <v>82</v>
      </c>
      <c r="H1" s="44" t="s">
        <v>67</v>
      </c>
      <c r="I1" s="44" t="s">
        <v>69</v>
      </c>
      <c r="J1" s="44" t="s">
        <v>61</v>
      </c>
      <c r="K1" s="45" t="s">
        <v>53</v>
      </c>
      <c r="L1" s="45" t="s">
        <v>20</v>
      </c>
      <c r="M1" s="45" t="s">
        <v>62</v>
      </c>
      <c r="N1" s="45" t="s">
        <v>83</v>
      </c>
      <c r="O1" s="46" t="s">
        <v>58</v>
      </c>
      <c r="P1" s="46" t="s">
        <v>55</v>
      </c>
      <c r="Q1" s="46" t="s">
        <v>56</v>
      </c>
      <c r="R1" s="46" t="s">
        <v>57</v>
      </c>
      <c r="S1" s="46" t="s">
        <v>63</v>
      </c>
      <c r="T1" s="46" t="s">
        <v>68</v>
      </c>
      <c r="U1" s="46" t="s">
        <v>73</v>
      </c>
      <c r="V1" s="46" t="s">
        <v>71</v>
      </c>
      <c r="W1" s="46" t="s">
        <v>72</v>
      </c>
      <c r="X1" s="46" t="s">
        <v>74</v>
      </c>
      <c r="Y1" s="46" t="s">
        <v>75</v>
      </c>
      <c r="Z1" s="46" t="s">
        <v>76</v>
      </c>
      <c r="AA1" s="46" t="s">
        <v>77</v>
      </c>
      <c r="AB1" s="46" t="s">
        <v>78</v>
      </c>
      <c r="AC1" s="46" t="s">
        <v>88</v>
      </c>
      <c r="AD1" s="46" t="s">
        <v>87</v>
      </c>
      <c r="AE1" s="48" t="s">
        <v>79</v>
      </c>
      <c r="AF1" s="48" t="s">
        <v>64</v>
      </c>
      <c r="AG1" s="48" t="s">
        <v>59</v>
      </c>
      <c r="AH1" s="48" t="s">
        <v>60</v>
      </c>
      <c r="AI1" s="48" t="s">
        <v>65</v>
      </c>
      <c r="AJ1" s="48" t="s">
        <v>66</v>
      </c>
    </row>
    <row r="2" spans="1:56" x14ac:dyDescent="0.2">
      <c r="A2" s="47">
        <f>A1+1</f>
        <v>2</v>
      </c>
      <c r="B2" s="47" t="str">
        <f>C2&amp;D2</f>
        <v>Nutri Vege Soja napój roślinny klasyczny bez cukru</v>
      </c>
      <c r="C2" s="65" t="s">
        <v>93</v>
      </c>
      <c r="D2" s="55"/>
      <c r="E2" s="55" t="s">
        <v>98</v>
      </c>
      <c r="F2" s="56" t="s">
        <v>99</v>
      </c>
      <c r="G2" s="56" t="s">
        <v>91</v>
      </c>
      <c r="H2" s="58">
        <v>43889</v>
      </c>
      <c r="I2" s="55" t="s">
        <v>100</v>
      </c>
      <c r="J2" s="70" t="s">
        <v>101</v>
      </c>
      <c r="K2" s="54"/>
      <c r="L2" s="57"/>
      <c r="M2" s="59">
        <v>0.05</v>
      </c>
      <c r="N2" s="59" t="s">
        <v>92</v>
      </c>
      <c r="O2" s="54" t="s">
        <v>89</v>
      </c>
      <c r="P2" s="72" t="s">
        <v>103</v>
      </c>
      <c r="Q2" s="76" t="s">
        <v>114</v>
      </c>
      <c r="R2" s="55">
        <v>6</v>
      </c>
      <c r="S2" s="55">
        <v>24</v>
      </c>
      <c r="T2" s="56">
        <v>5</v>
      </c>
      <c r="U2" s="63">
        <v>7.9</v>
      </c>
      <c r="V2" s="63">
        <v>7.4</v>
      </c>
      <c r="W2" s="63">
        <v>24.5</v>
      </c>
      <c r="X2" s="63">
        <v>15.5</v>
      </c>
      <c r="Y2" s="63">
        <v>25</v>
      </c>
      <c r="Z2" s="63">
        <v>25.5</v>
      </c>
      <c r="AA2" s="62">
        <v>120</v>
      </c>
      <c r="AB2" s="66">
        <v>80</v>
      </c>
      <c r="AC2" s="67">
        <v>1.0229999999999999</v>
      </c>
      <c r="AD2" s="62">
        <f>SUM(AC2+0.04)</f>
        <v>1.0629999999999999</v>
      </c>
      <c r="AE2" s="49">
        <f>Z2*T2</f>
        <v>127.5</v>
      </c>
      <c r="AF2" s="49">
        <f>T2*S2</f>
        <v>120</v>
      </c>
      <c r="AG2" s="49">
        <f>R2*AC2</f>
        <v>6.1379999999999999</v>
      </c>
      <c r="AH2" s="49">
        <f>R2*AD2+0.164</f>
        <v>6.5419999999999998</v>
      </c>
      <c r="AI2" s="49">
        <f>AF2*AG2</f>
        <v>736.56</v>
      </c>
      <c r="AJ2" s="49">
        <f>AF2*AH2+25</f>
        <v>810.04</v>
      </c>
      <c r="AK2" s="47">
        <f t="shared" ref="AK2:AL5" si="0">LEN(C2)</f>
        <v>50</v>
      </c>
      <c r="AL2" s="47">
        <f>LEN(D2)</f>
        <v>0</v>
      </c>
      <c r="AM2" s="47">
        <f>LEN(D2)</f>
        <v>0</v>
      </c>
      <c r="BC2" s="47">
        <f>LEN(C2)</f>
        <v>50</v>
      </c>
      <c r="BD2" s="47">
        <f>LEN(D2)</f>
        <v>0</v>
      </c>
    </row>
    <row r="3" spans="1:56" x14ac:dyDescent="0.2">
      <c r="A3" s="47">
        <f t="shared" ref="A3:A66" si="1">A2+1</f>
        <v>3</v>
      </c>
      <c r="B3" s="47" t="str">
        <f t="shared" ref="B3:B66" si="2">C3&amp;D3</f>
        <v>Nutri Vege Owies napój roślinny klasyczny bez cukru</v>
      </c>
      <c r="C3" s="65" t="s">
        <v>94</v>
      </c>
      <c r="D3" s="55"/>
      <c r="E3" s="55" t="s">
        <v>98</v>
      </c>
      <c r="F3" s="56" t="s">
        <v>99</v>
      </c>
      <c r="G3" s="56" t="s">
        <v>91</v>
      </c>
      <c r="H3" s="58">
        <v>43889</v>
      </c>
      <c r="I3" s="55" t="s">
        <v>100</v>
      </c>
      <c r="J3" s="69" t="s">
        <v>101</v>
      </c>
      <c r="K3" s="55"/>
      <c r="L3" s="55"/>
      <c r="M3" s="71">
        <v>0.05</v>
      </c>
      <c r="N3" s="59" t="s">
        <v>92</v>
      </c>
      <c r="O3" s="54" t="s">
        <v>89</v>
      </c>
      <c r="P3" s="73" t="s">
        <v>104</v>
      </c>
      <c r="Q3" s="74" t="s">
        <v>109</v>
      </c>
      <c r="R3" s="55">
        <v>6</v>
      </c>
      <c r="S3" s="55">
        <v>24</v>
      </c>
      <c r="T3" s="55">
        <v>5</v>
      </c>
      <c r="U3" s="56">
        <v>7.9</v>
      </c>
      <c r="V3" s="56">
        <v>7.4</v>
      </c>
      <c r="W3" s="56">
        <v>24.5</v>
      </c>
      <c r="X3" s="56">
        <v>15.5</v>
      </c>
      <c r="Y3" s="56">
        <v>25</v>
      </c>
      <c r="Z3" s="56">
        <v>25.5</v>
      </c>
      <c r="AA3" s="56">
        <v>120</v>
      </c>
      <c r="AB3" s="56">
        <v>80</v>
      </c>
      <c r="AC3" s="56">
        <v>1.028</v>
      </c>
      <c r="AD3" s="62">
        <f t="shared" ref="AD3:AD7" si="3">SUM(AC3+0.04)</f>
        <v>1.0680000000000001</v>
      </c>
      <c r="AE3" s="49">
        <f t="shared" ref="AE3:AE66" si="4">Z3*T3</f>
        <v>127.5</v>
      </c>
      <c r="AF3" s="49">
        <f t="shared" ref="AF3:AF66" si="5">T3*S3</f>
        <v>120</v>
      </c>
      <c r="AG3" s="49">
        <f t="shared" ref="AG3:AG33" si="6">R3*AC3</f>
        <v>6.1680000000000001</v>
      </c>
      <c r="AH3" s="49">
        <f t="shared" ref="AH3:AH33" si="7">R3*AD3</f>
        <v>6.4080000000000004</v>
      </c>
      <c r="AI3" s="49">
        <f t="shared" ref="AI3:AI66" si="8">AF3*AG3</f>
        <v>740.16</v>
      </c>
      <c r="AJ3" s="49">
        <f t="shared" ref="AJ3:AJ66" si="9">AF3*AH3</f>
        <v>768.96</v>
      </c>
      <c r="AK3" s="47">
        <f t="shared" si="0"/>
        <v>51</v>
      </c>
      <c r="AL3" s="47">
        <f t="shared" si="0"/>
        <v>0</v>
      </c>
    </row>
    <row r="4" spans="1:56" x14ac:dyDescent="0.2">
      <c r="A4" s="47">
        <f t="shared" si="1"/>
        <v>4</v>
      </c>
      <c r="B4" s="47" t="str">
        <f t="shared" si="2"/>
        <v>Nutri Vege Ryż napój roślinny klasyczny bez cukru</v>
      </c>
      <c r="C4" s="65" t="s">
        <v>102</v>
      </c>
      <c r="D4" s="55"/>
      <c r="E4" s="55" t="s">
        <v>98</v>
      </c>
      <c r="F4" s="56" t="s">
        <v>99</v>
      </c>
      <c r="G4" s="56" t="s">
        <v>91</v>
      </c>
      <c r="H4" s="58">
        <v>43889</v>
      </c>
      <c r="I4" s="55" t="s">
        <v>100</v>
      </c>
      <c r="J4" s="70" t="s">
        <v>101</v>
      </c>
      <c r="K4" s="55"/>
      <c r="L4" s="55"/>
      <c r="M4" s="59">
        <v>0.05</v>
      </c>
      <c r="N4" s="59" t="s">
        <v>92</v>
      </c>
      <c r="O4" s="54" t="s">
        <v>89</v>
      </c>
      <c r="P4" s="73" t="s">
        <v>105</v>
      </c>
      <c r="Q4" s="74" t="s">
        <v>110</v>
      </c>
      <c r="R4" s="55">
        <v>6</v>
      </c>
      <c r="S4" s="55">
        <v>24</v>
      </c>
      <c r="T4" s="56">
        <v>5</v>
      </c>
      <c r="U4" s="63">
        <v>7.9</v>
      </c>
      <c r="V4" s="63">
        <v>7.4</v>
      </c>
      <c r="W4" s="63">
        <v>24.5</v>
      </c>
      <c r="X4" s="63">
        <v>15.5</v>
      </c>
      <c r="Y4" s="63">
        <v>25</v>
      </c>
      <c r="Z4" s="63">
        <v>25.5</v>
      </c>
      <c r="AA4" s="62">
        <v>120</v>
      </c>
      <c r="AB4" s="66">
        <v>80</v>
      </c>
      <c r="AC4" s="62">
        <v>1.046</v>
      </c>
      <c r="AD4" s="62">
        <f t="shared" si="3"/>
        <v>1.0860000000000001</v>
      </c>
      <c r="AE4" s="49">
        <f t="shared" si="4"/>
        <v>127.5</v>
      </c>
      <c r="AF4" s="49">
        <f t="shared" si="5"/>
        <v>120</v>
      </c>
      <c r="AG4" s="49">
        <f>R4*AC4</f>
        <v>6.2759999999999998</v>
      </c>
      <c r="AH4" s="49">
        <f t="shared" si="7"/>
        <v>6.516</v>
      </c>
      <c r="AI4" s="49">
        <f>AF4*AG4</f>
        <v>753.12</v>
      </c>
      <c r="AJ4" s="49">
        <f t="shared" si="9"/>
        <v>781.92</v>
      </c>
      <c r="AK4" s="47">
        <f t="shared" si="0"/>
        <v>49</v>
      </c>
      <c r="AL4" s="47">
        <f t="shared" si="0"/>
        <v>0</v>
      </c>
    </row>
    <row r="5" spans="1:56" x14ac:dyDescent="0.2">
      <c r="A5" s="47">
        <f>A4+1</f>
        <v>5</v>
      </c>
      <c r="B5" s="47" t="str">
        <f t="shared" si="2"/>
        <v>Nutri Vege Soja napój roślinny klasyczny delikatnie słodki</v>
      </c>
      <c r="C5" s="65" t="s">
        <v>95</v>
      </c>
      <c r="D5" s="55"/>
      <c r="E5" s="55" t="s">
        <v>98</v>
      </c>
      <c r="F5" s="56" t="s">
        <v>99</v>
      </c>
      <c r="G5" s="56" t="s">
        <v>91</v>
      </c>
      <c r="H5" s="58">
        <v>43889</v>
      </c>
      <c r="I5" s="55" t="s">
        <v>100</v>
      </c>
      <c r="J5" s="69" t="s">
        <v>101</v>
      </c>
      <c r="K5" s="55"/>
      <c r="L5" s="55"/>
      <c r="M5" s="71">
        <v>0.05</v>
      </c>
      <c r="N5" s="59" t="s">
        <v>92</v>
      </c>
      <c r="O5" s="54" t="s">
        <v>89</v>
      </c>
      <c r="P5" s="73" t="s">
        <v>106</v>
      </c>
      <c r="Q5" s="73" t="s">
        <v>111</v>
      </c>
      <c r="R5" s="55">
        <v>6</v>
      </c>
      <c r="S5" s="55">
        <v>24</v>
      </c>
      <c r="T5" s="55">
        <v>5</v>
      </c>
      <c r="U5" s="56">
        <v>7.9</v>
      </c>
      <c r="V5" s="56">
        <v>7.4</v>
      </c>
      <c r="W5" s="56">
        <v>24.5</v>
      </c>
      <c r="X5" s="56">
        <v>15.5</v>
      </c>
      <c r="Y5" s="56">
        <v>25</v>
      </c>
      <c r="Z5" s="56">
        <v>25.5</v>
      </c>
      <c r="AA5" s="56">
        <v>120</v>
      </c>
      <c r="AB5" s="56">
        <v>80</v>
      </c>
      <c r="AC5" s="62">
        <v>1.056</v>
      </c>
      <c r="AD5" s="62">
        <f t="shared" si="3"/>
        <v>1.0960000000000001</v>
      </c>
      <c r="AE5" s="49">
        <f>Z5*T5</f>
        <v>127.5</v>
      </c>
      <c r="AF5" s="49">
        <f>T5*S5</f>
        <v>120</v>
      </c>
      <c r="AG5" s="49">
        <f t="shared" si="6"/>
        <v>6.3360000000000003</v>
      </c>
      <c r="AH5" s="49">
        <f t="shared" si="7"/>
        <v>6.5760000000000005</v>
      </c>
      <c r="AI5" s="49">
        <f>AF5*AG5</f>
        <v>760.32</v>
      </c>
      <c r="AJ5" s="49">
        <f>AF5*AH5</f>
        <v>789.12000000000012</v>
      </c>
      <c r="AK5" s="47">
        <f t="shared" si="0"/>
        <v>58</v>
      </c>
      <c r="AL5" s="47">
        <f t="shared" si="0"/>
        <v>0</v>
      </c>
    </row>
    <row r="6" spans="1:56" x14ac:dyDescent="0.2">
      <c r="A6" s="47">
        <f t="shared" si="1"/>
        <v>6</v>
      </c>
      <c r="B6" s="47" t="str">
        <f t="shared" si="2"/>
        <v>Nutri Vege Soja napój roślinny czekoladowy smak</v>
      </c>
      <c r="C6" s="65" t="s">
        <v>96</v>
      </c>
      <c r="D6" s="55"/>
      <c r="E6" s="55" t="s">
        <v>98</v>
      </c>
      <c r="F6" s="56" t="s">
        <v>99</v>
      </c>
      <c r="G6" s="56" t="s">
        <v>91</v>
      </c>
      <c r="H6" s="58">
        <v>43889</v>
      </c>
      <c r="I6" s="55" t="s">
        <v>100</v>
      </c>
      <c r="J6" s="70" t="s">
        <v>101</v>
      </c>
      <c r="K6" s="55"/>
      <c r="L6" s="55"/>
      <c r="M6" s="59">
        <v>0.05</v>
      </c>
      <c r="N6" s="59" t="s">
        <v>92</v>
      </c>
      <c r="O6" s="54" t="s">
        <v>89</v>
      </c>
      <c r="P6" s="74" t="s">
        <v>107</v>
      </c>
      <c r="Q6" s="75" t="s">
        <v>112</v>
      </c>
      <c r="R6" s="55">
        <v>6</v>
      </c>
      <c r="S6" s="55">
        <v>24</v>
      </c>
      <c r="T6" s="56">
        <v>5</v>
      </c>
      <c r="U6" s="63">
        <v>7.9</v>
      </c>
      <c r="V6" s="63">
        <v>7.4</v>
      </c>
      <c r="W6" s="63">
        <v>24.5</v>
      </c>
      <c r="X6" s="63">
        <v>15.5</v>
      </c>
      <c r="Y6" s="63">
        <v>25</v>
      </c>
      <c r="Z6" s="63">
        <v>25.5</v>
      </c>
      <c r="AA6" s="62">
        <v>120</v>
      </c>
      <c r="AB6" s="66">
        <v>80</v>
      </c>
      <c r="AC6" s="62">
        <v>1.0580000000000001</v>
      </c>
      <c r="AD6" s="62">
        <f t="shared" si="3"/>
        <v>1.0980000000000001</v>
      </c>
      <c r="AE6" s="49">
        <f>Z6*T6</f>
        <v>127.5</v>
      </c>
      <c r="AF6" s="49">
        <f>T6*S6</f>
        <v>120</v>
      </c>
      <c r="AG6" s="49">
        <f t="shared" si="6"/>
        <v>6.3480000000000008</v>
      </c>
      <c r="AH6" s="49">
        <f t="shared" si="7"/>
        <v>6.588000000000001</v>
      </c>
      <c r="AI6" s="49">
        <f>AF6*AG6</f>
        <v>761.7600000000001</v>
      </c>
      <c r="AJ6" s="49">
        <f>AF6*AH6</f>
        <v>790.56000000000017</v>
      </c>
      <c r="AK6" s="47">
        <f t="shared" ref="AK6:AK69" si="10">LEN(C6)</f>
        <v>47</v>
      </c>
      <c r="AL6" s="47">
        <f t="shared" ref="AL6:AL69" si="11">LEN(D6)</f>
        <v>0</v>
      </c>
    </row>
    <row r="7" spans="1:56" x14ac:dyDescent="0.2">
      <c r="A7" s="47">
        <f t="shared" si="1"/>
        <v>7</v>
      </c>
      <c r="B7" s="47" t="str">
        <f t="shared" si="2"/>
        <v>Nutri Vege Soja napój roślinny waniliowy smak</v>
      </c>
      <c r="C7" s="65" t="s">
        <v>97</v>
      </c>
      <c r="D7" s="55"/>
      <c r="E7" s="55" t="s">
        <v>98</v>
      </c>
      <c r="F7" s="56" t="s">
        <v>99</v>
      </c>
      <c r="G7" s="56" t="s">
        <v>91</v>
      </c>
      <c r="H7" s="58">
        <v>43889</v>
      </c>
      <c r="I7" s="55" t="s">
        <v>100</v>
      </c>
      <c r="J7" s="69" t="s">
        <v>101</v>
      </c>
      <c r="K7" s="55"/>
      <c r="L7" s="55"/>
      <c r="M7" s="71">
        <v>0.05</v>
      </c>
      <c r="N7" s="59" t="s">
        <v>92</v>
      </c>
      <c r="O7" s="54" t="s">
        <v>89</v>
      </c>
      <c r="P7" s="74" t="s">
        <v>108</v>
      </c>
      <c r="Q7" s="73" t="s">
        <v>113</v>
      </c>
      <c r="R7" s="55">
        <v>6</v>
      </c>
      <c r="S7" s="55">
        <v>24</v>
      </c>
      <c r="T7" s="55">
        <v>5</v>
      </c>
      <c r="U7" s="56">
        <v>7.9</v>
      </c>
      <c r="V7" s="56">
        <v>7.4</v>
      </c>
      <c r="W7" s="56">
        <v>24.5</v>
      </c>
      <c r="X7" s="56">
        <v>15.5</v>
      </c>
      <c r="Y7" s="56">
        <v>25</v>
      </c>
      <c r="Z7" s="56">
        <v>25.5</v>
      </c>
      <c r="AA7" s="56">
        <v>120</v>
      </c>
      <c r="AB7" s="56">
        <v>80</v>
      </c>
      <c r="AC7" s="56">
        <v>1.0549999999999999</v>
      </c>
      <c r="AD7" s="62">
        <f t="shared" si="3"/>
        <v>1.095</v>
      </c>
      <c r="AE7" s="49">
        <f>Z7*T7</f>
        <v>127.5</v>
      </c>
      <c r="AF7" s="49">
        <f>T7*S7</f>
        <v>120</v>
      </c>
      <c r="AG7" s="49">
        <f t="shared" si="6"/>
        <v>6.33</v>
      </c>
      <c r="AH7" s="49">
        <f t="shared" si="7"/>
        <v>6.57</v>
      </c>
      <c r="AI7" s="49">
        <f>AF7*AG7</f>
        <v>759.6</v>
      </c>
      <c r="AJ7" s="49">
        <f>AF7*AH7</f>
        <v>788.40000000000009</v>
      </c>
      <c r="AK7" s="47">
        <f t="shared" si="10"/>
        <v>45</v>
      </c>
      <c r="AL7" s="47">
        <f t="shared" si="11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49">
        <f t="shared" si="4"/>
        <v>0</v>
      </c>
      <c r="AF8" s="49">
        <f t="shared" si="5"/>
        <v>0</v>
      </c>
      <c r="AG8" s="49">
        <f t="shared" si="6"/>
        <v>0</v>
      </c>
      <c r="AH8" s="49">
        <f t="shared" si="7"/>
        <v>0</v>
      </c>
      <c r="AI8" s="49">
        <f t="shared" si="8"/>
        <v>0</v>
      </c>
      <c r="AJ8" s="49">
        <f t="shared" si="9"/>
        <v>0</v>
      </c>
      <c r="AK8" s="47">
        <f t="shared" si="10"/>
        <v>0</v>
      </c>
      <c r="AL8" s="47">
        <f t="shared" si="11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6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9">
        <f t="shared" si="4"/>
        <v>0</v>
      </c>
      <c r="AF9" s="49">
        <f t="shared" si="5"/>
        <v>0</v>
      </c>
      <c r="AG9" s="49">
        <f t="shared" si="6"/>
        <v>0</v>
      </c>
      <c r="AH9" s="49">
        <f t="shared" si="7"/>
        <v>0</v>
      </c>
      <c r="AI9" s="49">
        <f t="shared" si="8"/>
        <v>0</v>
      </c>
      <c r="AJ9" s="49">
        <f t="shared" si="9"/>
        <v>0</v>
      </c>
      <c r="AK9" s="47">
        <f t="shared" si="10"/>
        <v>0</v>
      </c>
      <c r="AL9" s="47">
        <f t="shared" si="11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6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9">
        <f t="shared" si="4"/>
        <v>0</v>
      </c>
      <c r="AF10" s="49">
        <f t="shared" si="5"/>
        <v>0</v>
      </c>
      <c r="AG10" s="49">
        <f t="shared" si="6"/>
        <v>0</v>
      </c>
      <c r="AH10" s="49">
        <f t="shared" si="7"/>
        <v>0</v>
      </c>
      <c r="AI10" s="49">
        <f t="shared" si="8"/>
        <v>0</v>
      </c>
      <c r="AJ10" s="49">
        <f t="shared" si="9"/>
        <v>0</v>
      </c>
      <c r="AK10" s="47">
        <f t="shared" si="10"/>
        <v>0</v>
      </c>
      <c r="AL10" s="47">
        <f t="shared" si="11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6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9">
        <f t="shared" si="4"/>
        <v>0</v>
      </c>
      <c r="AF11" s="49">
        <f t="shared" si="5"/>
        <v>0</v>
      </c>
      <c r="AG11" s="49">
        <f t="shared" si="6"/>
        <v>0</v>
      </c>
      <c r="AH11" s="49">
        <f t="shared" si="7"/>
        <v>0</v>
      </c>
      <c r="AI11" s="49">
        <f t="shared" si="8"/>
        <v>0</v>
      </c>
      <c r="AJ11" s="49">
        <f t="shared" si="9"/>
        <v>0</v>
      </c>
      <c r="AK11" s="47">
        <f t="shared" si="10"/>
        <v>0</v>
      </c>
      <c r="AL11" s="47">
        <f t="shared" si="11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6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49">
        <f t="shared" si="4"/>
        <v>0</v>
      </c>
      <c r="AF12" s="49">
        <f t="shared" si="5"/>
        <v>0</v>
      </c>
      <c r="AG12" s="49">
        <f t="shared" si="6"/>
        <v>0</v>
      </c>
      <c r="AH12" s="49">
        <f t="shared" si="7"/>
        <v>0</v>
      </c>
      <c r="AI12" s="49">
        <f t="shared" si="8"/>
        <v>0</v>
      </c>
      <c r="AJ12" s="49">
        <f t="shared" si="9"/>
        <v>0</v>
      </c>
      <c r="AK12" s="47">
        <f t="shared" si="10"/>
        <v>0</v>
      </c>
      <c r="AL12" s="47">
        <f t="shared" si="11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6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9">
        <f t="shared" si="4"/>
        <v>0</v>
      </c>
      <c r="AF13" s="49">
        <f t="shared" si="5"/>
        <v>0</v>
      </c>
      <c r="AG13" s="49">
        <f t="shared" si="6"/>
        <v>0</v>
      </c>
      <c r="AH13" s="49">
        <f t="shared" si="7"/>
        <v>0</v>
      </c>
      <c r="AI13" s="49">
        <f t="shared" si="8"/>
        <v>0</v>
      </c>
      <c r="AJ13" s="49">
        <f t="shared" si="9"/>
        <v>0</v>
      </c>
      <c r="AK13" s="47">
        <f t="shared" si="10"/>
        <v>0</v>
      </c>
      <c r="AL13" s="47">
        <f t="shared" si="11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6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49">
        <f t="shared" si="4"/>
        <v>0</v>
      </c>
      <c r="AF14" s="49">
        <f t="shared" si="5"/>
        <v>0</v>
      </c>
      <c r="AG14" s="49">
        <f t="shared" si="6"/>
        <v>0</v>
      </c>
      <c r="AH14" s="49">
        <f t="shared" si="7"/>
        <v>0</v>
      </c>
      <c r="AI14" s="49">
        <f t="shared" si="8"/>
        <v>0</v>
      </c>
      <c r="AJ14" s="49">
        <f t="shared" si="9"/>
        <v>0</v>
      </c>
      <c r="AK14" s="47">
        <f t="shared" si="10"/>
        <v>0</v>
      </c>
      <c r="AL14" s="47">
        <f t="shared" si="11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6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9">
        <f t="shared" si="4"/>
        <v>0</v>
      </c>
      <c r="AF15" s="49">
        <f t="shared" si="5"/>
        <v>0</v>
      </c>
      <c r="AG15" s="49">
        <f t="shared" si="6"/>
        <v>0</v>
      </c>
      <c r="AH15" s="49">
        <f t="shared" si="7"/>
        <v>0</v>
      </c>
      <c r="AI15" s="49">
        <f t="shared" si="8"/>
        <v>0</v>
      </c>
      <c r="AJ15" s="49">
        <f t="shared" si="9"/>
        <v>0</v>
      </c>
      <c r="AK15" s="47">
        <f t="shared" si="10"/>
        <v>0</v>
      </c>
      <c r="AL15" s="47">
        <f t="shared" si="11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6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49">
        <f t="shared" si="4"/>
        <v>0</v>
      </c>
      <c r="AF16" s="49">
        <f t="shared" si="5"/>
        <v>0</v>
      </c>
      <c r="AG16" s="49">
        <f t="shared" si="6"/>
        <v>0</v>
      </c>
      <c r="AH16" s="49">
        <f t="shared" si="7"/>
        <v>0</v>
      </c>
      <c r="AI16" s="49">
        <f t="shared" si="8"/>
        <v>0</v>
      </c>
      <c r="AJ16" s="49">
        <f t="shared" si="9"/>
        <v>0</v>
      </c>
      <c r="AK16" s="47">
        <f t="shared" si="10"/>
        <v>0</v>
      </c>
      <c r="AL16" s="47">
        <f t="shared" si="11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6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9">
        <f t="shared" si="4"/>
        <v>0</v>
      </c>
      <c r="AF17" s="49">
        <f t="shared" si="5"/>
        <v>0</v>
      </c>
      <c r="AG17" s="49">
        <f t="shared" si="6"/>
        <v>0</v>
      </c>
      <c r="AH17" s="49">
        <f t="shared" si="7"/>
        <v>0</v>
      </c>
      <c r="AI17" s="49">
        <f t="shared" si="8"/>
        <v>0</v>
      </c>
      <c r="AJ17" s="49">
        <f t="shared" si="9"/>
        <v>0</v>
      </c>
      <c r="AK17" s="47">
        <f t="shared" si="10"/>
        <v>0</v>
      </c>
      <c r="AL17" s="47">
        <f t="shared" si="11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6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49">
        <f t="shared" si="4"/>
        <v>0</v>
      </c>
      <c r="AF18" s="49">
        <f t="shared" si="5"/>
        <v>0</v>
      </c>
      <c r="AG18" s="49">
        <f t="shared" si="6"/>
        <v>0</v>
      </c>
      <c r="AH18" s="49">
        <f t="shared" si="7"/>
        <v>0</v>
      </c>
      <c r="AI18" s="49">
        <f t="shared" si="8"/>
        <v>0</v>
      </c>
      <c r="AJ18" s="49">
        <f t="shared" si="9"/>
        <v>0</v>
      </c>
      <c r="AK18" s="47">
        <f t="shared" si="10"/>
        <v>0</v>
      </c>
      <c r="AL18" s="47">
        <f t="shared" si="11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68"/>
      <c r="D19" s="51"/>
      <c r="E19" s="55"/>
      <c r="F19" s="56"/>
      <c r="G19" s="56"/>
      <c r="H19" s="58"/>
      <c r="I19" s="56"/>
      <c r="J19" s="52"/>
      <c r="K19" s="52"/>
      <c r="L19" s="52"/>
      <c r="M19" s="64"/>
      <c r="N19" s="52"/>
      <c r="O19" s="54"/>
      <c r="P19" s="60"/>
      <c r="Q19" s="61"/>
      <c r="R19" s="56"/>
      <c r="S19" s="56"/>
      <c r="T19" s="56"/>
      <c r="U19" s="62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4"/>
        <v>0</v>
      </c>
      <c r="AF19" s="49">
        <f t="shared" si="5"/>
        <v>0</v>
      </c>
      <c r="AG19" s="49">
        <f t="shared" si="6"/>
        <v>0</v>
      </c>
      <c r="AH19" s="49">
        <f t="shared" si="7"/>
        <v>0</v>
      </c>
      <c r="AI19" s="49">
        <f t="shared" si="8"/>
        <v>0</v>
      </c>
      <c r="AJ19" s="49">
        <f t="shared" si="9"/>
        <v>0</v>
      </c>
      <c r="AK19" s="47">
        <f t="shared" si="10"/>
        <v>0</v>
      </c>
      <c r="AL19" s="47">
        <f t="shared" si="11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65"/>
      <c r="D20" s="51"/>
      <c r="E20" s="55"/>
      <c r="F20" s="56"/>
      <c r="G20" s="56"/>
      <c r="H20" s="58"/>
      <c r="I20" s="56"/>
      <c r="J20" s="52"/>
      <c r="K20" s="52"/>
      <c r="L20" s="52"/>
      <c r="M20" s="64"/>
      <c r="N20" s="52"/>
      <c r="O20" s="54"/>
      <c r="P20" s="60"/>
      <c r="Q20" s="61"/>
      <c r="R20" s="56"/>
      <c r="S20" s="56"/>
      <c r="T20" s="56"/>
      <c r="U20" s="62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4"/>
        <v>0</v>
      </c>
      <c r="AF20" s="49">
        <f t="shared" si="5"/>
        <v>0</v>
      </c>
      <c r="AG20" s="49">
        <f t="shared" si="6"/>
        <v>0</v>
      </c>
      <c r="AH20" s="49">
        <f t="shared" si="7"/>
        <v>0</v>
      </c>
      <c r="AI20" s="49">
        <f t="shared" si="8"/>
        <v>0</v>
      </c>
      <c r="AJ20" s="49">
        <f t="shared" si="9"/>
        <v>0</v>
      </c>
      <c r="AK20" s="47">
        <f t="shared" si="10"/>
        <v>0</v>
      </c>
      <c r="AL20" s="47">
        <f t="shared" si="11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65"/>
      <c r="D21" s="51"/>
      <c r="E21" s="55"/>
      <c r="F21" s="56"/>
      <c r="G21" s="56"/>
      <c r="H21" s="58"/>
      <c r="I21" s="56"/>
      <c r="J21" s="53"/>
      <c r="K21" s="53"/>
      <c r="L21" s="53"/>
      <c r="M21" s="64"/>
      <c r="N21" s="53"/>
      <c r="O21" s="54"/>
      <c r="P21" s="60"/>
      <c r="Q21" s="61"/>
      <c r="R21" s="56"/>
      <c r="S21" s="56"/>
      <c r="T21" s="56"/>
      <c r="U21" s="62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4"/>
        <v>0</v>
      </c>
      <c r="AF21" s="49">
        <f t="shared" si="5"/>
        <v>0</v>
      </c>
      <c r="AG21" s="49">
        <f t="shared" si="6"/>
        <v>0</v>
      </c>
      <c r="AH21" s="49">
        <f t="shared" si="7"/>
        <v>0</v>
      </c>
      <c r="AI21" s="49">
        <f t="shared" si="8"/>
        <v>0</v>
      </c>
      <c r="AJ21" s="49">
        <f t="shared" si="9"/>
        <v>0</v>
      </c>
      <c r="AK21" s="47">
        <f t="shared" si="10"/>
        <v>0</v>
      </c>
      <c r="AL21" s="47">
        <f t="shared" si="11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68"/>
      <c r="D22" s="51"/>
      <c r="E22" s="52"/>
      <c r="F22" s="52"/>
      <c r="G22" s="52"/>
      <c r="H22" s="58"/>
      <c r="I22" s="56"/>
      <c r="J22" s="52"/>
      <c r="K22" s="52"/>
      <c r="L22" s="52"/>
      <c r="M22" s="64"/>
      <c r="N22" s="52"/>
      <c r="O22" s="54"/>
      <c r="P22" s="60"/>
      <c r="Q22" s="61"/>
      <c r="R22" s="56"/>
      <c r="S22" s="56"/>
      <c r="T22" s="56"/>
      <c r="U22" s="62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4"/>
        <v>0</v>
      </c>
      <c r="AF22" s="49">
        <f t="shared" si="5"/>
        <v>0</v>
      </c>
      <c r="AG22" s="49">
        <f t="shared" si="6"/>
        <v>0</v>
      </c>
      <c r="AH22" s="49">
        <f t="shared" si="7"/>
        <v>0</v>
      </c>
      <c r="AI22" s="49">
        <f t="shared" si="8"/>
        <v>0</v>
      </c>
      <c r="AJ22" s="49">
        <f t="shared" si="9"/>
        <v>0</v>
      </c>
      <c r="AK22" s="47">
        <f t="shared" si="10"/>
        <v>0</v>
      </c>
      <c r="AL22" s="47">
        <f t="shared" si="11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68"/>
      <c r="D23" s="51"/>
      <c r="E23" s="52"/>
      <c r="F23" s="52"/>
      <c r="G23" s="52"/>
      <c r="H23" s="58"/>
      <c r="I23" s="56"/>
      <c r="J23" s="52"/>
      <c r="K23" s="52"/>
      <c r="L23" s="52"/>
      <c r="M23" s="64"/>
      <c r="N23" s="52"/>
      <c r="O23" s="54"/>
      <c r="P23" s="60"/>
      <c r="Q23" s="61"/>
      <c r="R23" s="56"/>
      <c r="S23" s="56"/>
      <c r="T23" s="56"/>
      <c r="U23" s="62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4"/>
        <v>0</v>
      </c>
      <c r="AF23" s="49">
        <f t="shared" si="5"/>
        <v>0</v>
      </c>
      <c r="AG23" s="49">
        <f t="shared" si="6"/>
        <v>0</v>
      </c>
      <c r="AH23" s="49">
        <f t="shared" si="7"/>
        <v>0</v>
      </c>
      <c r="AI23" s="49">
        <f t="shared" si="8"/>
        <v>0</v>
      </c>
      <c r="AJ23" s="49">
        <f t="shared" si="9"/>
        <v>0</v>
      </c>
      <c r="AK23" s="47">
        <f t="shared" si="10"/>
        <v>0</v>
      </c>
      <c r="AL23" s="47">
        <f t="shared" si="11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8"/>
      <c r="I24" s="56"/>
      <c r="J24" s="56"/>
      <c r="K24" s="52"/>
      <c r="L24" s="52"/>
      <c r="M24" s="64"/>
      <c r="N24" s="52"/>
      <c r="O24" s="54"/>
      <c r="P24" s="60"/>
      <c r="Q24" s="61"/>
      <c r="R24" s="56"/>
      <c r="S24" s="56"/>
      <c r="T24" s="56"/>
      <c r="U24" s="62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4"/>
        <v>0</v>
      </c>
      <c r="AF24" s="49">
        <f t="shared" si="5"/>
        <v>0</v>
      </c>
      <c r="AG24" s="49">
        <f t="shared" si="6"/>
        <v>0</v>
      </c>
      <c r="AH24" s="49">
        <f t="shared" si="7"/>
        <v>0</v>
      </c>
      <c r="AI24" s="49">
        <f t="shared" si="8"/>
        <v>0</v>
      </c>
      <c r="AJ24" s="49">
        <f t="shared" si="9"/>
        <v>0</v>
      </c>
      <c r="AK24" s="47">
        <f t="shared" si="10"/>
        <v>0</v>
      </c>
      <c r="AL24" s="47">
        <f t="shared" si="11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65"/>
      <c r="D25" s="51"/>
      <c r="E25" s="52"/>
      <c r="F25" s="52"/>
      <c r="G25" s="52"/>
      <c r="H25" s="58"/>
      <c r="I25" s="56"/>
      <c r="J25" s="56"/>
      <c r="K25" s="52"/>
      <c r="L25" s="52"/>
      <c r="M25" s="64"/>
      <c r="N25" s="52"/>
      <c r="O25" s="54"/>
      <c r="P25" s="60"/>
      <c r="Q25" s="61"/>
      <c r="R25" s="56"/>
      <c r="S25" s="56"/>
      <c r="T25" s="56"/>
      <c r="U25" s="62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4"/>
        <v>0</v>
      </c>
      <c r="AF25" s="49">
        <f t="shared" si="5"/>
        <v>0</v>
      </c>
      <c r="AG25" s="49">
        <f t="shared" si="6"/>
        <v>0</v>
      </c>
      <c r="AH25" s="49">
        <f t="shared" si="7"/>
        <v>0</v>
      </c>
      <c r="AI25" s="49">
        <f t="shared" si="8"/>
        <v>0</v>
      </c>
      <c r="AJ25" s="49">
        <f t="shared" si="9"/>
        <v>0</v>
      </c>
      <c r="AK25" s="47">
        <f t="shared" si="10"/>
        <v>0</v>
      </c>
      <c r="AL25" s="47">
        <f t="shared" si="11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65"/>
      <c r="D26" s="51"/>
      <c r="E26" s="52"/>
      <c r="F26" s="52"/>
      <c r="G26" s="52"/>
      <c r="H26" s="58"/>
      <c r="I26" s="56"/>
      <c r="J26" s="56"/>
      <c r="K26" s="52"/>
      <c r="L26" s="52"/>
      <c r="M26" s="64"/>
      <c r="N26" s="52"/>
      <c r="O26" s="54"/>
      <c r="P26" s="60"/>
      <c r="Q26" s="61"/>
      <c r="R26" s="56"/>
      <c r="S26" s="56"/>
      <c r="T26" s="56"/>
      <c r="U26" s="62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4"/>
        <v>0</v>
      </c>
      <c r="AF26" s="49">
        <f t="shared" si="5"/>
        <v>0</v>
      </c>
      <c r="AG26" s="49">
        <f t="shared" si="6"/>
        <v>0</v>
      </c>
      <c r="AH26" s="49">
        <f t="shared" si="7"/>
        <v>0</v>
      </c>
      <c r="AI26" s="49">
        <f t="shared" si="8"/>
        <v>0</v>
      </c>
      <c r="AJ26" s="49">
        <f t="shared" si="9"/>
        <v>0</v>
      </c>
      <c r="AK26" s="47">
        <f t="shared" si="10"/>
        <v>0</v>
      </c>
      <c r="AL26" s="47">
        <f t="shared" si="11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68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4"/>
        <v>0</v>
      </c>
      <c r="AF27" s="49">
        <f t="shared" si="5"/>
        <v>0</v>
      </c>
      <c r="AG27" s="49">
        <f t="shared" si="6"/>
        <v>0</v>
      </c>
      <c r="AH27" s="49">
        <f t="shared" si="7"/>
        <v>0</v>
      </c>
      <c r="AI27" s="49">
        <f t="shared" si="8"/>
        <v>0</v>
      </c>
      <c r="AJ27" s="49">
        <f t="shared" si="9"/>
        <v>0</v>
      </c>
      <c r="AK27" s="47">
        <f t="shared" si="10"/>
        <v>0</v>
      </c>
      <c r="AL27" s="47">
        <f t="shared" si="11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4"/>
        <v>0</v>
      </c>
      <c r="AF28" s="49">
        <f t="shared" si="5"/>
        <v>0</v>
      </c>
      <c r="AG28" s="49">
        <f t="shared" si="6"/>
        <v>0</v>
      </c>
      <c r="AH28" s="49">
        <f t="shared" si="7"/>
        <v>0</v>
      </c>
      <c r="AI28" s="49">
        <f t="shared" si="8"/>
        <v>0</v>
      </c>
      <c r="AJ28" s="49">
        <f t="shared" si="9"/>
        <v>0</v>
      </c>
      <c r="AK28" s="47">
        <f t="shared" si="10"/>
        <v>0</v>
      </c>
      <c r="AL28" s="47">
        <f t="shared" si="11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4"/>
        <v>0</v>
      </c>
      <c r="AF29" s="49">
        <f t="shared" si="5"/>
        <v>0</v>
      </c>
      <c r="AG29" s="49">
        <f t="shared" si="6"/>
        <v>0</v>
      </c>
      <c r="AH29" s="49">
        <f t="shared" si="7"/>
        <v>0</v>
      </c>
      <c r="AI29" s="49">
        <f t="shared" si="8"/>
        <v>0</v>
      </c>
      <c r="AJ29" s="49">
        <f t="shared" si="9"/>
        <v>0</v>
      </c>
      <c r="AK29" s="47">
        <f t="shared" si="10"/>
        <v>0</v>
      </c>
      <c r="AL29" s="47">
        <f t="shared" si="11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4"/>
        <v>0</v>
      </c>
      <c r="AF30" s="49">
        <f t="shared" si="5"/>
        <v>0</v>
      </c>
      <c r="AG30" s="49">
        <f t="shared" si="6"/>
        <v>0</v>
      </c>
      <c r="AH30" s="49">
        <f t="shared" si="7"/>
        <v>0</v>
      </c>
      <c r="AI30" s="49">
        <f t="shared" si="8"/>
        <v>0</v>
      </c>
      <c r="AJ30" s="49">
        <f t="shared" si="9"/>
        <v>0</v>
      </c>
      <c r="AK30" s="47">
        <f t="shared" si="10"/>
        <v>0</v>
      </c>
      <c r="AL30" s="47">
        <f t="shared" si="11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4"/>
        <v>0</v>
      </c>
      <c r="AF31" s="49">
        <f t="shared" si="5"/>
        <v>0</v>
      </c>
      <c r="AG31" s="49">
        <f t="shared" si="6"/>
        <v>0</v>
      </c>
      <c r="AH31" s="49">
        <f t="shared" si="7"/>
        <v>0</v>
      </c>
      <c r="AI31" s="49">
        <f t="shared" si="8"/>
        <v>0</v>
      </c>
      <c r="AJ31" s="49">
        <f t="shared" si="9"/>
        <v>0</v>
      </c>
      <c r="AK31" s="47">
        <f t="shared" si="10"/>
        <v>0</v>
      </c>
      <c r="AL31" s="47">
        <f t="shared" si="11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4"/>
        <v>0</v>
      </c>
      <c r="AF32" s="49">
        <f t="shared" si="5"/>
        <v>0</v>
      </c>
      <c r="AG32" s="49">
        <f t="shared" si="6"/>
        <v>0</v>
      </c>
      <c r="AH32" s="49">
        <f t="shared" si="7"/>
        <v>0</v>
      </c>
      <c r="AI32" s="49">
        <f t="shared" si="8"/>
        <v>0</v>
      </c>
      <c r="AJ32" s="49">
        <f t="shared" si="9"/>
        <v>0</v>
      </c>
      <c r="AK32" s="47">
        <f t="shared" si="10"/>
        <v>0</v>
      </c>
      <c r="AL32" s="47">
        <f t="shared" si="11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4"/>
        <v>0</v>
      </c>
      <c r="AF33" s="49">
        <f t="shared" si="5"/>
        <v>0</v>
      </c>
      <c r="AG33" s="49">
        <f t="shared" si="6"/>
        <v>0</v>
      </c>
      <c r="AH33" s="49">
        <f t="shared" si="7"/>
        <v>0</v>
      </c>
      <c r="AI33" s="49">
        <f t="shared" si="8"/>
        <v>0</v>
      </c>
      <c r="AJ33" s="49">
        <f t="shared" si="9"/>
        <v>0</v>
      </c>
      <c r="AK33" s="47">
        <f t="shared" si="10"/>
        <v>0</v>
      </c>
      <c r="AL33" s="47">
        <f t="shared" si="11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4"/>
        <v>0</v>
      </c>
      <c r="AF34" s="49">
        <f t="shared" si="5"/>
        <v>0</v>
      </c>
      <c r="AG34" s="49">
        <f t="shared" ref="AG34:AG65" si="12">R34*AC34</f>
        <v>0</v>
      </c>
      <c r="AH34" s="49">
        <f t="shared" ref="AH34:AH65" si="13">R34*AD34</f>
        <v>0</v>
      </c>
      <c r="AI34" s="49">
        <f t="shared" si="8"/>
        <v>0</v>
      </c>
      <c r="AJ34" s="49">
        <f t="shared" si="9"/>
        <v>0</v>
      </c>
      <c r="AK34" s="47">
        <f t="shared" si="10"/>
        <v>0</v>
      </c>
      <c r="AL34" s="47">
        <f t="shared" si="11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4"/>
        <v>0</v>
      </c>
      <c r="AF35" s="49">
        <f t="shared" si="5"/>
        <v>0</v>
      </c>
      <c r="AG35" s="49">
        <f t="shared" si="12"/>
        <v>0</v>
      </c>
      <c r="AH35" s="49">
        <f t="shared" si="13"/>
        <v>0</v>
      </c>
      <c r="AI35" s="49">
        <f t="shared" si="8"/>
        <v>0</v>
      </c>
      <c r="AJ35" s="49">
        <f t="shared" si="9"/>
        <v>0</v>
      </c>
      <c r="AK35" s="47">
        <f t="shared" si="10"/>
        <v>0</v>
      </c>
      <c r="AL35" s="47">
        <f t="shared" si="11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4"/>
        <v>0</v>
      </c>
      <c r="AF36" s="49">
        <f t="shared" si="5"/>
        <v>0</v>
      </c>
      <c r="AG36" s="49">
        <f t="shared" si="12"/>
        <v>0</v>
      </c>
      <c r="AH36" s="49">
        <f t="shared" si="13"/>
        <v>0</v>
      </c>
      <c r="AI36" s="49">
        <f t="shared" si="8"/>
        <v>0</v>
      </c>
      <c r="AJ36" s="49">
        <f t="shared" si="9"/>
        <v>0</v>
      </c>
      <c r="AK36" s="47">
        <f t="shared" si="10"/>
        <v>0</v>
      </c>
      <c r="AL36" s="47">
        <f t="shared" si="11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4"/>
        <v>0</v>
      </c>
      <c r="AF37" s="49">
        <f t="shared" si="5"/>
        <v>0</v>
      </c>
      <c r="AG37" s="49">
        <f t="shared" si="12"/>
        <v>0</v>
      </c>
      <c r="AH37" s="49">
        <f t="shared" si="13"/>
        <v>0</v>
      </c>
      <c r="AI37" s="49">
        <f t="shared" si="8"/>
        <v>0</v>
      </c>
      <c r="AJ37" s="49">
        <f t="shared" si="9"/>
        <v>0</v>
      </c>
      <c r="AK37" s="47">
        <f t="shared" si="10"/>
        <v>0</v>
      </c>
      <c r="AL37" s="47">
        <f t="shared" si="11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4"/>
        <v>0</v>
      </c>
      <c r="AF38" s="49">
        <f t="shared" si="5"/>
        <v>0</v>
      </c>
      <c r="AG38" s="49">
        <f t="shared" si="12"/>
        <v>0</v>
      </c>
      <c r="AH38" s="49">
        <f t="shared" si="13"/>
        <v>0</v>
      </c>
      <c r="AI38" s="49">
        <f t="shared" si="8"/>
        <v>0</v>
      </c>
      <c r="AJ38" s="49">
        <f t="shared" si="9"/>
        <v>0</v>
      </c>
      <c r="AK38" s="47">
        <f t="shared" si="10"/>
        <v>0</v>
      </c>
      <c r="AL38" s="47">
        <f t="shared" si="11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4"/>
        <v>0</v>
      </c>
      <c r="AF39" s="49">
        <f t="shared" si="5"/>
        <v>0</v>
      </c>
      <c r="AG39" s="49">
        <f t="shared" si="12"/>
        <v>0</v>
      </c>
      <c r="AH39" s="49">
        <f t="shared" si="13"/>
        <v>0</v>
      </c>
      <c r="AI39" s="49">
        <f t="shared" si="8"/>
        <v>0</v>
      </c>
      <c r="AJ39" s="49">
        <f t="shared" si="9"/>
        <v>0</v>
      </c>
      <c r="AK39" s="47">
        <f t="shared" si="10"/>
        <v>0</v>
      </c>
      <c r="AL39" s="47">
        <f t="shared" si="11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4"/>
        <v>0</v>
      </c>
      <c r="AF40" s="49">
        <f t="shared" si="5"/>
        <v>0</v>
      </c>
      <c r="AG40" s="49">
        <f t="shared" si="12"/>
        <v>0</v>
      </c>
      <c r="AH40" s="49">
        <f t="shared" si="13"/>
        <v>0</v>
      </c>
      <c r="AI40" s="49">
        <f t="shared" si="8"/>
        <v>0</v>
      </c>
      <c r="AJ40" s="49">
        <f t="shared" si="9"/>
        <v>0</v>
      </c>
      <c r="AK40" s="47">
        <f t="shared" si="10"/>
        <v>0</v>
      </c>
      <c r="AL40" s="47">
        <f t="shared" si="11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4"/>
        <v>0</v>
      </c>
      <c r="AF41" s="49">
        <f t="shared" si="5"/>
        <v>0</v>
      </c>
      <c r="AG41" s="49">
        <f t="shared" si="12"/>
        <v>0</v>
      </c>
      <c r="AH41" s="49">
        <f t="shared" si="13"/>
        <v>0</v>
      </c>
      <c r="AI41" s="49">
        <f t="shared" si="8"/>
        <v>0</v>
      </c>
      <c r="AJ41" s="49">
        <f t="shared" si="9"/>
        <v>0</v>
      </c>
      <c r="AK41" s="47">
        <f t="shared" si="10"/>
        <v>0</v>
      </c>
      <c r="AL41" s="47">
        <f t="shared" si="11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4"/>
        <v>0</v>
      </c>
      <c r="AF42" s="49">
        <f t="shared" si="5"/>
        <v>0</v>
      </c>
      <c r="AG42" s="49">
        <f t="shared" si="12"/>
        <v>0</v>
      </c>
      <c r="AH42" s="49">
        <f t="shared" si="13"/>
        <v>0</v>
      </c>
      <c r="AI42" s="49">
        <f t="shared" si="8"/>
        <v>0</v>
      </c>
      <c r="AJ42" s="49">
        <f t="shared" si="9"/>
        <v>0</v>
      </c>
      <c r="AK42" s="47">
        <f t="shared" si="10"/>
        <v>0</v>
      </c>
      <c r="AL42" s="47">
        <f t="shared" si="11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4"/>
        <v>0</v>
      </c>
      <c r="AF43" s="49">
        <f t="shared" si="5"/>
        <v>0</v>
      </c>
      <c r="AG43" s="49">
        <f t="shared" si="12"/>
        <v>0</v>
      </c>
      <c r="AH43" s="49">
        <f t="shared" si="13"/>
        <v>0</v>
      </c>
      <c r="AI43" s="49">
        <f t="shared" si="8"/>
        <v>0</v>
      </c>
      <c r="AJ43" s="49">
        <f t="shared" si="9"/>
        <v>0</v>
      </c>
      <c r="AK43" s="47">
        <f t="shared" si="10"/>
        <v>0</v>
      </c>
      <c r="AL43" s="47">
        <f t="shared" si="11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4"/>
        <v>0</v>
      </c>
      <c r="AF44" s="49">
        <f t="shared" si="5"/>
        <v>0</v>
      </c>
      <c r="AG44" s="49">
        <f t="shared" si="12"/>
        <v>0</v>
      </c>
      <c r="AH44" s="49">
        <f t="shared" si="13"/>
        <v>0</v>
      </c>
      <c r="AI44" s="49">
        <f t="shared" si="8"/>
        <v>0</v>
      </c>
      <c r="AJ44" s="49">
        <f t="shared" si="9"/>
        <v>0</v>
      </c>
      <c r="AK44" s="47">
        <f t="shared" si="10"/>
        <v>0</v>
      </c>
      <c r="AL44" s="47">
        <f t="shared" si="11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4"/>
        <v>0</v>
      </c>
      <c r="AF45" s="49">
        <f t="shared" si="5"/>
        <v>0</v>
      </c>
      <c r="AG45" s="49">
        <f t="shared" si="12"/>
        <v>0</v>
      </c>
      <c r="AH45" s="49">
        <f t="shared" si="13"/>
        <v>0</v>
      </c>
      <c r="AI45" s="49">
        <f t="shared" si="8"/>
        <v>0</v>
      </c>
      <c r="AJ45" s="49">
        <f t="shared" si="9"/>
        <v>0</v>
      </c>
      <c r="AK45" s="47">
        <f t="shared" si="10"/>
        <v>0</v>
      </c>
      <c r="AL45" s="47">
        <f t="shared" si="11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4"/>
        <v>0</v>
      </c>
      <c r="AF46" s="49">
        <f t="shared" si="5"/>
        <v>0</v>
      </c>
      <c r="AG46" s="49">
        <f t="shared" si="12"/>
        <v>0</v>
      </c>
      <c r="AH46" s="49">
        <f t="shared" si="13"/>
        <v>0</v>
      </c>
      <c r="AI46" s="49">
        <f t="shared" si="8"/>
        <v>0</v>
      </c>
      <c r="AJ46" s="49">
        <f t="shared" si="9"/>
        <v>0</v>
      </c>
      <c r="AK46" s="47">
        <f t="shared" si="10"/>
        <v>0</v>
      </c>
      <c r="AL46" s="47">
        <f t="shared" si="11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4"/>
        <v>0</v>
      </c>
      <c r="AF47" s="49">
        <f t="shared" si="5"/>
        <v>0</v>
      </c>
      <c r="AG47" s="49">
        <f t="shared" si="12"/>
        <v>0</v>
      </c>
      <c r="AH47" s="49">
        <f t="shared" si="13"/>
        <v>0</v>
      </c>
      <c r="AI47" s="49">
        <f t="shared" si="8"/>
        <v>0</v>
      </c>
      <c r="AJ47" s="49">
        <f t="shared" si="9"/>
        <v>0</v>
      </c>
      <c r="AK47" s="47">
        <f t="shared" si="10"/>
        <v>0</v>
      </c>
      <c r="AL47" s="47">
        <f t="shared" si="11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4"/>
        <v>0</v>
      </c>
      <c r="AF48" s="49">
        <f t="shared" si="5"/>
        <v>0</v>
      </c>
      <c r="AG48" s="49">
        <f t="shared" si="12"/>
        <v>0</v>
      </c>
      <c r="AH48" s="49">
        <f t="shared" si="13"/>
        <v>0</v>
      </c>
      <c r="AI48" s="49">
        <f t="shared" si="8"/>
        <v>0</v>
      </c>
      <c r="AJ48" s="49">
        <f t="shared" si="9"/>
        <v>0</v>
      </c>
      <c r="AK48" s="47">
        <f t="shared" si="10"/>
        <v>0</v>
      </c>
      <c r="AL48" s="47">
        <f t="shared" si="11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4"/>
        <v>0</v>
      </c>
      <c r="AF49" s="49">
        <f t="shared" si="5"/>
        <v>0</v>
      </c>
      <c r="AG49" s="49">
        <f t="shared" si="12"/>
        <v>0</v>
      </c>
      <c r="AH49" s="49">
        <f t="shared" si="13"/>
        <v>0</v>
      </c>
      <c r="AI49" s="49">
        <f t="shared" si="8"/>
        <v>0</v>
      </c>
      <c r="AJ49" s="49">
        <f t="shared" si="9"/>
        <v>0</v>
      </c>
      <c r="AK49" s="47">
        <f t="shared" si="10"/>
        <v>0</v>
      </c>
      <c r="AL49" s="47">
        <f t="shared" si="11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4"/>
        <v>0</v>
      </c>
      <c r="AF50" s="49">
        <f t="shared" si="5"/>
        <v>0</v>
      </c>
      <c r="AG50" s="49">
        <f t="shared" si="12"/>
        <v>0</v>
      </c>
      <c r="AH50" s="49">
        <f t="shared" si="13"/>
        <v>0</v>
      </c>
      <c r="AI50" s="49">
        <f t="shared" si="8"/>
        <v>0</v>
      </c>
      <c r="AJ50" s="49">
        <f t="shared" si="9"/>
        <v>0</v>
      </c>
      <c r="AK50" s="47">
        <f t="shared" si="10"/>
        <v>0</v>
      </c>
      <c r="AL50" s="47">
        <f t="shared" si="11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4"/>
        <v>0</v>
      </c>
      <c r="AF51" s="49">
        <f t="shared" si="5"/>
        <v>0</v>
      </c>
      <c r="AG51" s="49">
        <f t="shared" si="12"/>
        <v>0</v>
      </c>
      <c r="AH51" s="49">
        <f t="shared" si="13"/>
        <v>0</v>
      </c>
      <c r="AI51" s="49">
        <f t="shared" si="8"/>
        <v>0</v>
      </c>
      <c r="AJ51" s="49">
        <f t="shared" si="9"/>
        <v>0</v>
      </c>
      <c r="AK51" s="47">
        <f t="shared" si="10"/>
        <v>0</v>
      </c>
      <c r="AL51" s="47">
        <f t="shared" si="11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4"/>
        <v>0</v>
      </c>
      <c r="AF52" s="49">
        <f t="shared" si="5"/>
        <v>0</v>
      </c>
      <c r="AG52" s="49">
        <f t="shared" si="12"/>
        <v>0</v>
      </c>
      <c r="AH52" s="49">
        <f t="shared" si="13"/>
        <v>0</v>
      </c>
      <c r="AI52" s="49">
        <f t="shared" si="8"/>
        <v>0</v>
      </c>
      <c r="AJ52" s="49">
        <f t="shared" si="9"/>
        <v>0</v>
      </c>
      <c r="AK52" s="47">
        <f t="shared" si="10"/>
        <v>0</v>
      </c>
      <c r="AL52" s="47">
        <f t="shared" si="11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4"/>
        <v>0</v>
      </c>
      <c r="AF53" s="49">
        <f t="shared" si="5"/>
        <v>0</v>
      </c>
      <c r="AG53" s="49">
        <f t="shared" si="12"/>
        <v>0</v>
      </c>
      <c r="AH53" s="49">
        <f t="shared" si="13"/>
        <v>0</v>
      </c>
      <c r="AI53" s="49">
        <f t="shared" si="8"/>
        <v>0</v>
      </c>
      <c r="AJ53" s="49">
        <f t="shared" si="9"/>
        <v>0</v>
      </c>
      <c r="AK53" s="47">
        <f t="shared" si="10"/>
        <v>0</v>
      </c>
      <c r="AL53" s="47">
        <f t="shared" si="11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4"/>
        <v>0</v>
      </c>
      <c r="AF54" s="49">
        <f t="shared" si="5"/>
        <v>0</v>
      </c>
      <c r="AG54" s="49">
        <f t="shared" si="12"/>
        <v>0</v>
      </c>
      <c r="AH54" s="49">
        <f t="shared" si="13"/>
        <v>0</v>
      </c>
      <c r="AI54" s="49">
        <f t="shared" si="8"/>
        <v>0</v>
      </c>
      <c r="AJ54" s="49">
        <f t="shared" si="9"/>
        <v>0</v>
      </c>
      <c r="AK54" s="47">
        <f t="shared" si="10"/>
        <v>0</v>
      </c>
      <c r="AL54" s="47">
        <f t="shared" si="11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4"/>
        <v>0</v>
      </c>
      <c r="AF55" s="49">
        <f t="shared" si="5"/>
        <v>0</v>
      </c>
      <c r="AG55" s="49">
        <f t="shared" si="12"/>
        <v>0</v>
      </c>
      <c r="AH55" s="49">
        <f t="shared" si="13"/>
        <v>0</v>
      </c>
      <c r="AI55" s="49">
        <f t="shared" si="8"/>
        <v>0</v>
      </c>
      <c r="AJ55" s="49">
        <f t="shared" si="9"/>
        <v>0</v>
      </c>
      <c r="AK55" s="47">
        <f t="shared" si="10"/>
        <v>0</v>
      </c>
      <c r="AL55" s="47">
        <f t="shared" si="11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4"/>
        <v>0</v>
      </c>
      <c r="AF56" s="49">
        <f t="shared" si="5"/>
        <v>0</v>
      </c>
      <c r="AG56" s="49">
        <f t="shared" si="12"/>
        <v>0</v>
      </c>
      <c r="AH56" s="49">
        <f t="shared" si="13"/>
        <v>0</v>
      </c>
      <c r="AI56" s="49">
        <f t="shared" si="8"/>
        <v>0</v>
      </c>
      <c r="AJ56" s="49">
        <f t="shared" si="9"/>
        <v>0</v>
      </c>
      <c r="AK56" s="47">
        <f t="shared" si="10"/>
        <v>0</v>
      </c>
      <c r="AL56" s="47">
        <f t="shared" si="11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4"/>
        <v>0</v>
      </c>
      <c r="AF57" s="49">
        <f t="shared" si="5"/>
        <v>0</v>
      </c>
      <c r="AG57" s="49">
        <f t="shared" si="12"/>
        <v>0</v>
      </c>
      <c r="AH57" s="49">
        <f t="shared" si="13"/>
        <v>0</v>
      </c>
      <c r="AI57" s="49">
        <f t="shared" si="8"/>
        <v>0</v>
      </c>
      <c r="AJ57" s="49">
        <f t="shared" si="9"/>
        <v>0</v>
      </c>
      <c r="AK57" s="47">
        <f t="shared" si="10"/>
        <v>0</v>
      </c>
      <c r="AL57" s="47">
        <f t="shared" si="11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4"/>
        <v>0</v>
      </c>
      <c r="AF58" s="49">
        <f t="shared" si="5"/>
        <v>0</v>
      </c>
      <c r="AG58" s="49">
        <f t="shared" si="12"/>
        <v>0</v>
      </c>
      <c r="AH58" s="49">
        <f t="shared" si="13"/>
        <v>0</v>
      </c>
      <c r="AI58" s="49">
        <f t="shared" si="8"/>
        <v>0</v>
      </c>
      <c r="AJ58" s="49">
        <f t="shared" si="9"/>
        <v>0</v>
      </c>
      <c r="AK58" s="47">
        <f t="shared" si="10"/>
        <v>0</v>
      </c>
      <c r="AL58" s="47">
        <f t="shared" si="11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4"/>
        <v>0</v>
      </c>
      <c r="AF59" s="49">
        <f t="shared" si="5"/>
        <v>0</v>
      </c>
      <c r="AG59" s="49">
        <f t="shared" si="12"/>
        <v>0</v>
      </c>
      <c r="AH59" s="49">
        <f t="shared" si="13"/>
        <v>0</v>
      </c>
      <c r="AI59" s="49">
        <f t="shared" si="8"/>
        <v>0</v>
      </c>
      <c r="AJ59" s="49">
        <f t="shared" si="9"/>
        <v>0</v>
      </c>
      <c r="AK59" s="47">
        <f t="shared" si="10"/>
        <v>0</v>
      </c>
      <c r="AL59" s="47">
        <f t="shared" si="11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4"/>
        <v>0</v>
      </c>
      <c r="AF60" s="49">
        <f t="shared" si="5"/>
        <v>0</v>
      </c>
      <c r="AG60" s="49">
        <f t="shared" si="12"/>
        <v>0</v>
      </c>
      <c r="AH60" s="49">
        <f t="shared" si="13"/>
        <v>0</v>
      </c>
      <c r="AI60" s="49">
        <f t="shared" si="8"/>
        <v>0</v>
      </c>
      <c r="AJ60" s="49">
        <f t="shared" si="9"/>
        <v>0</v>
      </c>
      <c r="AK60" s="47">
        <f t="shared" si="10"/>
        <v>0</v>
      </c>
      <c r="AL60" s="47">
        <f t="shared" si="11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4"/>
        <v>0</v>
      </c>
      <c r="AF61" s="49">
        <f t="shared" si="5"/>
        <v>0</v>
      </c>
      <c r="AG61" s="49">
        <f t="shared" si="12"/>
        <v>0</v>
      </c>
      <c r="AH61" s="49">
        <f t="shared" si="13"/>
        <v>0</v>
      </c>
      <c r="AI61" s="49">
        <f t="shared" si="8"/>
        <v>0</v>
      </c>
      <c r="AJ61" s="49">
        <f t="shared" si="9"/>
        <v>0</v>
      </c>
      <c r="AK61" s="47">
        <f t="shared" si="10"/>
        <v>0</v>
      </c>
      <c r="AL61" s="47">
        <f t="shared" si="11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4"/>
        <v>0</v>
      </c>
      <c r="AF62" s="49">
        <f t="shared" si="5"/>
        <v>0</v>
      </c>
      <c r="AG62" s="49">
        <f t="shared" si="12"/>
        <v>0</v>
      </c>
      <c r="AH62" s="49">
        <f t="shared" si="13"/>
        <v>0</v>
      </c>
      <c r="AI62" s="49">
        <f t="shared" si="8"/>
        <v>0</v>
      </c>
      <c r="AJ62" s="49">
        <f t="shared" si="9"/>
        <v>0</v>
      </c>
      <c r="AK62" s="47">
        <f t="shared" si="10"/>
        <v>0</v>
      </c>
      <c r="AL62" s="47">
        <f t="shared" si="11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4"/>
        <v>0</v>
      </c>
      <c r="AF63" s="49">
        <f t="shared" si="5"/>
        <v>0</v>
      </c>
      <c r="AG63" s="49">
        <f t="shared" si="12"/>
        <v>0</v>
      </c>
      <c r="AH63" s="49">
        <f t="shared" si="13"/>
        <v>0</v>
      </c>
      <c r="AI63" s="49">
        <f t="shared" si="8"/>
        <v>0</v>
      </c>
      <c r="AJ63" s="49">
        <f t="shared" si="9"/>
        <v>0</v>
      </c>
      <c r="AK63" s="47">
        <f t="shared" si="10"/>
        <v>0</v>
      </c>
      <c r="AL63" s="47">
        <f t="shared" si="11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4"/>
        <v>0</v>
      </c>
      <c r="AF64" s="49">
        <f t="shared" si="5"/>
        <v>0</v>
      </c>
      <c r="AG64" s="49">
        <f t="shared" si="12"/>
        <v>0</v>
      </c>
      <c r="AH64" s="49">
        <f t="shared" si="13"/>
        <v>0</v>
      </c>
      <c r="AI64" s="49">
        <f t="shared" si="8"/>
        <v>0</v>
      </c>
      <c r="AJ64" s="49">
        <f t="shared" si="9"/>
        <v>0</v>
      </c>
      <c r="AK64" s="47">
        <f t="shared" si="10"/>
        <v>0</v>
      </c>
      <c r="AL64" s="47">
        <f t="shared" si="11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4"/>
        <v>0</v>
      </c>
      <c r="AF65" s="49">
        <f t="shared" si="5"/>
        <v>0</v>
      </c>
      <c r="AG65" s="49">
        <f t="shared" si="12"/>
        <v>0</v>
      </c>
      <c r="AH65" s="49">
        <f t="shared" si="13"/>
        <v>0</v>
      </c>
      <c r="AI65" s="49">
        <f t="shared" si="8"/>
        <v>0</v>
      </c>
      <c r="AJ65" s="49">
        <f t="shared" si="9"/>
        <v>0</v>
      </c>
      <c r="AK65" s="47">
        <f t="shared" si="10"/>
        <v>0</v>
      </c>
      <c r="AL65" s="47">
        <f t="shared" si="11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4"/>
        <v>0</v>
      </c>
      <c r="AF66" s="49">
        <f t="shared" si="5"/>
        <v>0</v>
      </c>
      <c r="AG66" s="49">
        <f t="shared" ref="AG66:AG97" si="14">R66*AC66</f>
        <v>0</v>
      </c>
      <c r="AH66" s="49">
        <f t="shared" ref="AH66:AH97" si="15">R66*AD66</f>
        <v>0</v>
      </c>
      <c r="AI66" s="49">
        <f t="shared" si="8"/>
        <v>0</v>
      </c>
      <c r="AJ66" s="49">
        <f t="shared" si="9"/>
        <v>0</v>
      </c>
      <c r="AK66" s="47">
        <f t="shared" si="10"/>
        <v>0</v>
      </c>
      <c r="AL66" s="47">
        <f t="shared" si="11"/>
        <v>0</v>
      </c>
    </row>
    <row r="67" spans="1:38" x14ac:dyDescent="0.2">
      <c r="A67" s="47">
        <f t="shared" ref="A67:A120" si="16">A66+1</f>
        <v>67</v>
      </c>
      <c r="B67" s="47" t="str">
        <f t="shared" ref="B67:B120" si="17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8">Z67*T67</f>
        <v>0</v>
      </c>
      <c r="AF67" s="49">
        <f t="shared" ref="AF67:AF120" si="19">T67*S67</f>
        <v>0</v>
      </c>
      <c r="AG67" s="49">
        <f t="shared" si="14"/>
        <v>0</v>
      </c>
      <c r="AH67" s="49">
        <f t="shared" si="15"/>
        <v>0</v>
      </c>
      <c r="AI67" s="49">
        <f t="shared" ref="AI67:AI120" si="20">AF67*AG67</f>
        <v>0</v>
      </c>
      <c r="AJ67" s="49">
        <f t="shared" ref="AJ67:AJ120" si="21">AF67*AH67</f>
        <v>0</v>
      </c>
      <c r="AK67" s="47">
        <f t="shared" si="10"/>
        <v>0</v>
      </c>
      <c r="AL67" s="47">
        <f t="shared" si="11"/>
        <v>0</v>
      </c>
    </row>
    <row r="68" spans="1:38" x14ac:dyDescent="0.2">
      <c r="A68" s="47">
        <f t="shared" si="16"/>
        <v>68</v>
      </c>
      <c r="B68" s="47" t="str">
        <f t="shared" si="17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8"/>
        <v>0</v>
      </c>
      <c r="AF68" s="49">
        <f t="shared" si="19"/>
        <v>0</v>
      </c>
      <c r="AG68" s="49">
        <f t="shared" si="14"/>
        <v>0</v>
      </c>
      <c r="AH68" s="49">
        <f t="shared" si="15"/>
        <v>0</v>
      </c>
      <c r="AI68" s="49">
        <f t="shared" si="20"/>
        <v>0</v>
      </c>
      <c r="AJ68" s="49">
        <f t="shared" si="21"/>
        <v>0</v>
      </c>
      <c r="AK68" s="47">
        <f t="shared" si="10"/>
        <v>0</v>
      </c>
      <c r="AL68" s="47">
        <f t="shared" si="11"/>
        <v>0</v>
      </c>
    </row>
    <row r="69" spans="1:38" x14ac:dyDescent="0.2">
      <c r="A69" s="47">
        <f t="shared" si="16"/>
        <v>69</v>
      </c>
      <c r="B69" s="47" t="str">
        <f t="shared" si="17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8"/>
        <v>0</v>
      </c>
      <c r="AF69" s="49">
        <f t="shared" si="19"/>
        <v>0</v>
      </c>
      <c r="AG69" s="49">
        <f t="shared" si="14"/>
        <v>0</v>
      </c>
      <c r="AH69" s="49">
        <f t="shared" si="15"/>
        <v>0</v>
      </c>
      <c r="AI69" s="49">
        <f t="shared" si="20"/>
        <v>0</v>
      </c>
      <c r="AJ69" s="49">
        <f t="shared" si="21"/>
        <v>0</v>
      </c>
      <c r="AK69" s="47">
        <f t="shared" si="10"/>
        <v>0</v>
      </c>
      <c r="AL69" s="47">
        <f t="shared" si="11"/>
        <v>0</v>
      </c>
    </row>
    <row r="70" spans="1:38" x14ac:dyDescent="0.2">
      <c r="A70" s="47">
        <f t="shared" si="16"/>
        <v>70</v>
      </c>
      <c r="B70" s="47" t="str">
        <f t="shared" si="17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8"/>
        <v>0</v>
      </c>
      <c r="AF70" s="49">
        <f t="shared" si="19"/>
        <v>0</v>
      </c>
      <c r="AG70" s="49">
        <f t="shared" si="14"/>
        <v>0</v>
      </c>
      <c r="AH70" s="49">
        <f t="shared" si="15"/>
        <v>0</v>
      </c>
      <c r="AI70" s="49">
        <f t="shared" si="20"/>
        <v>0</v>
      </c>
      <c r="AJ70" s="49">
        <f t="shared" si="21"/>
        <v>0</v>
      </c>
      <c r="AK70" s="47">
        <f t="shared" ref="AK70:AK120" si="22">LEN(C70)</f>
        <v>0</v>
      </c>
      <c r="AL70" s="47">
        <f t="shared" ref="AL70:AL120" si="23">LEN(D70)</f>
        <v>0</v>
      </c>
    </row>
    <row r="71" spans="1:38" x14ac:dyDescent="0.2">
      <c r="A71" s="47">
        <f t="shared" si="16"/>
        <v>71</v>
      </c>
      <c r="B71" s="47" t="str">
        <f t="shared" si="17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8"/>
        <v>0</v>
      </c>
      <c r="AF71" s="49">
        <f t="shared" si="19"/>
        <v>0</v>
      </c>
      <c r="AG71" s="49">
        <f t="shared" si="14"/>
        <v>0</v>
      </c>
      <c r="AH71" s="49">
        <f t="shared" si="15"/>
        <v>0</v>
      </c>
      <c r="AI71" s="49">
        <f t="shared" si="20"/>
        <v>0</v>
      </c>
      <c r="AJ71" s="49">
        <f t="shared" si="21"/>
        <v>0</v>
      </c>
      <c r="AK71" s="47">
        <f t="shared" si="22"/>
        <v>0</v>
      </c>
      <c r="AL71" s="47">
        <f t="shared" si="23"/>
        <v>0</v>
      </c>
    </row>
    <row r="72" spans="1:38" x14ac:dyDescent="0.2">
      <c r="A72" s="47">
        <f t="shared" si="16"/>
        <v>72</v>
      </c>
      <c r="B72" s="47" t="str">
        <f t="shared" si="17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8"/>
        <v>0</v>
      </c>
      <c r="AF72" s="49">
        <f t="shared" si="19"/>
        <v>0</v>
      </c>
      <c r="AG72" s="49">
        <f t="shared" si="14"/>
        <v>0</v>
      </c>
      <c r="AH72" s="49">
        <f t="shared" si="15"/>
        <v>0</v>
      </c>
      <c r="AI72" s="49">
        <f t="shared" si="20"/>
        <v>0</v>
      </c>
      <c r="AJ72" s="49">
        <f t="shared" si="21"/>
        <v>0</v>
      </c>
      <c r="AK72" s="47">
        <f t="shared" si="22"/>
        <v>0</v>
      </c>
      <c r="AL72" s="47">
        <f t="shared" si="23"/>
        <v>0</v>
      </c>
    </row>
    <row r="73" spans="1:38" x14ac:dyDescent="0.2">
      <c r="A73" s="47">
        <f t="shared" si="16"/>
        <v>73</v>
      </c>
      <c r="B73" s="47" t="str">
        <f t="shared" si="17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8"/>
        <v>0</v>
      </c>
      <c r="AF73" s="49">
        <f t="shared" si="19"/>
        <v>0</v>
      </c>
      <c r="AG73" s="49">
        <f t="shared" si="14"/>
        <v>0</v>
      </c>
      <c r="AH73" s="49">
        <f t="shared" si="15"/>
        <v>0</v>
      </c>
      <c r="AI73" s="49">
        <f t="shared" si="20"/>
        <v>0</v>
      </c>
      <c r="AJ73" s="49">
        <f t="shared" si="21"/>
        <v>0</v>
      </c>
      <c r="AK73" s="47">
        <f t="shared" si="22"/>
        <v>0</v>
      </c>
      <c r="AL73" s="47">
        <f t="shared" si="23"/>
        <v>0</v>
      </c>
    </row>
    <row r="74" spans="1:38" x14ac:dyDescent="0.2">
      <c r="A74" s="47">
        <f t="shared" si="16"/>
        <v>74</v>
      </c>
      <c r="B74" s="47" t="str">
        <f t="shared" si="17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8"/>
        <v>0</v>
      </c>
      <c r="AF74" s="49">
        <f t="shared" si="19"/>
        <v>0</v>
      </c>
      <c r="AG74" s="49">
        <f t="shared" si="14"/>
        <v>0</v>
      </c>
      <c r="AH74" s="49">
        <f t="shared" si="15"/>
        <v>0</v>
      </c>
      <c r="AI74" s="49">
        <f t="shared" si="20"/>
        <v>0</v>
      </c>
      <c r="AJ74" s="49">
        <f t="shared" si="21"/>
        <v>0</v>
      </c>
      <c r="AK74" s="47">
        <f t="shared" si="22"/>
        <v>0</v>
      </c>
      <c r="AL74" s="47">
        <f t="shared" si="23"/>
        <v>0</v>
      </c>
    </row>
    <row r="75" spans="1:38" x14ac:dyDescent="0.2">
      <c r="A75" s="47">
        <f t="shared" si="16"/>
        <v>75</v>
      </c>
      <c r="B75" s="47" t="str">
        <f t="shared" si="17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8"/>
        <v>0</v>
      </c>
      <c r="AF75" s="49">
        <f t="shared" si="19"/>
        <v>0</v>
      </c>
      <c r="AG75" s="49">
        <f t="shared" si="14"/>
        <v>0</v>
      </c>
      <c r="AH75" s="49">
        <f t="shared" si="15"/>
        <v>0</v>
      </c>
      <c r="AI75" s="49">
        <f t="shared" si="20"/>
        <v>0</v>
      </c>
      <c r="AJ75" s="49">
        <f t="shared" si="21"/>
        <v>0</v>
      </c>
      <c r="AK75" s="47">
        <f t="shared" si="22"/>
        <v>0</v>
      </c>
      <c r="AL75" s="47">
        <f t="shared" si="23"/>
        <v>0</v>
      </c>
    </row>
    <row r="76" spans="1:38" x14ac:dyDescent="0.2">
      <c r="A76" s="47">
        <f t="shared" si="16"/>
        <v>76</v>
      </c>
      <c r="B76" s="47" t="str">
        <f t="shared" si="17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8"/>
        <v>0</v>
      </c>
      <c r="AF76" s="49">
        <f t="shared" si="19"/>
        <v>0</v>
      </c>
      <c r="AG76" s="49">
        <f t="shared" si="14"/>
        <v>0</v>
      </c>
      <c r="AH76" s="49">
        <f t="shared" si="15"/>
        <v>0</v>
      </c>
      <c r="AI76" s="49">
        <f t="shared" si="20"/>
        <v>0</v>
      </c>
      <c r="AJ76" s="49">
        <f t="shared" si="21"/>
        <v>0</v>
      </c>
      <c r="AK76" s="47">
        <f t="shared" si="22"/>
        <v>0</v>
      </c>
      <c r="AL76" s="47">
        <f t="shared" si="23"/>
        <v>0</v>
      </c>
    </row>
    <row r="77" spans="1:38" x14ac:dyDescent="0.2">
      <c r="A77" s="47">
        <f t="shared" si="16"/>
        <v>77</v>
      </c>
      <c r="B77" s="47" t="str">
        <f t="shared" si="17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8"/>
        <v>0</v>
      </c>
      <c r="AF77" s="49">
        <f t="shared" si="19"/>
        <v>0</v>
      </c>
      <c r="AG77" s="49">
        <f t="shared" si="14"/>
        <v>0</v>
      </c>
      <c r="AH77" s="49">
        <f t="shared" si="15"/>
        <v>0</v>
      </c>
      <c r="AI77" s="49">
        <f t="shared" si="20"/>
        <v>0</v>
      </c>
      <c r="AJ77" s="49">
        <f t="shared" si="21"/>
        <v>0</v>
      </c>
      <c r="AK77" s="47">
        <f t="shared" si="22"/>
        <v>0</v>
      </c>
      <c r="AL77" s="47">
        <f t="shared" si="23"/>
        <v>0</v>
      </c>
    </row>
    <row r="78" spans="1:38" x14ac:dyDescent="0.2">
      <c r="A78" s="47">
        <f t="shared" si="16"/>
        <v>78</v>
      </c>
      <c r="B78" s="47" t="str">
        <f t="shared" si="17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8"/>
        <v>0</v>
      </c>
      <c r="AF78" s="49">
        <f t="shared" si="19"/>
        <v>0</v>
      </c>
      <c r="AG78" s="49">
        <f t="shared" si="14"/>
        <v>0</v>
      </c>
      <c r="AH78" s="49">
        <f t="shared" si="15"/>
        <v>0</v>
      </c>
      <c r="AI78" s="49">
        <f t="shared" si="20"/>
        <v>0</v>
      </c>
      <c r="AJ78" s="49">
        <f t="shared" si="21"/>
        <v>0</v>
      </c>
      <c r="AK78" s="47">
        <f t="shared" si="22"/>
        <v>0</v>
      </c>
      <c r="AL78" s="47">
        <f t="shared" si="23"/>
        <v>0</v>
      </c>
    </row>
    <row r="79" spans="1:38" x14ac:dyDescent="0.2">
      <c r="A79" s="47">
        <f t="shared" si="16"/>
        <v>79</v>
      </c>
      <c r="B79" s="47" t="str">
        <f t="shared" si="17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8"/>
        <v>0</v>
      </c>
      <c r="AF79" s="49">
        <f t="shared" si="19"/>
        <v>0</v>
      </c>
      <c r="AG79" s="49">
        <f t="shared" si="14"/>
        <v>0</v>
      </c>
      <c r="AH79" s="49">
        <f t="shared" si="15"/>
        <v>0</v>
      </c>
      <c r="AI79" s="49">
        <f t="shared" si="20"/>
        <v>0</v>
      </c>
      <c r="AJ79" s="49">
        <f t="shared" si="21"/>
        <v>0</v>
      </c>
      <c r="AK79" s="47">
        <f t="shared" si="22"/>
        <v>0</v>
      </c>
      <c r="AL79" s="47">
        <f t="shared" si="23"/>
        <v>0</v>
      </c>
    </row>
    <row r="80" spans="1:38" x14ac:dyDescent="0.2">
      <c r="A80" s="47">
        <f t="shared" si="16"/>
        <v>80</v>
      </c>
      <c r="B80" s="47" t="str">
        <f t="shared" si="17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8"/>
        <v>0</v>
      </c>
      <c r="AF80" s="49">
        <f t="shared" si="19"/>
        <v>0</v>
      </c>
      <c r="AG80" s="49">
        <f t="shared" si="14"/>
        <v>0</v>
      </c>
      <c r="AH80" s="49">
        <f t="shared" si="15"/>
        <v>0</v>
      </c>
      <c r="AI80" s="49">
        <f t="shared" si="20"/>
        <v>0</v>
      </c>
      <c r="AJ80" s="49">
        <f t="shared" si="21"/>
        <v>0</v>
      </c>
      <c r="AK80" s="47">
        <f t="shared" si="22"/>
        <v>0</v>
      </c>
      <c r="AL80" s="47">
        <f t="shared" si="23"/>
        <v>0</v>
      </c>
    </row>
    <row r="81" spans="1:38" x14ac:dyDescent="0.2">
      <c r="A81" s="47">
        <f t="shared" si="16"/>
        <v>81</v>
      </c>
      <c r="B81" s="47" t="str">
        <f t="shared" si="17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8"/>
        <v>0</v>
      </c>
      <c r="AF81" s="49">
        <f t="shared" si="19"/>
        <v>0</v>
      </c>
      <c r="AG81" s="49">
        <f t="shared" si="14"/>
        <v>0</v>
      </c>
      <c r="AH81" s="49">
        <f t="shared" si="15"/>
        <v>0</v>
      </c>
      <c r="AI81" s="49">
        <f t="shared" si="20"/>
        <v>0</v>
      </c>
      <c r="AJ81" s="49">
        <f t="shared" si="21"/>
        <v>0</v>
      </c>
      <c r="AK81" s="47">
        <f t="shared" si="22"/>
        <v>0</v>
      </c>
      <c r="AL81" s="47">
        <f t="shared" si="23"/>
        <v>0</v>
      </c>
    </row>
    <row r="82" spans="1:38" x14ac:dyDescent="0.2">
      <c r="A82" s="47">
        <f t="shared" si="16"/>
        <v>82</v>
      </c>
      <c r="B82" s="47" t="str">
        <f t="shared" si="17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8"/>
        <v>0</v>
      </c>
      <c r="AF82" s="49">
        <f t="shared" si="19"/>
        <v>0</v>
      </c>
      <c r="AG82" s="49">
        <f t="shared" si="14"/>
        <v>0</v>
      </c>
      <c r="AH82" s="49">
        <f t="shared" si="15"/>
        <v>0</v>
      </c>
      <c r="AI82" s="49">
        <f t="shared" si="20"/>
        <v>0</v>
      </c>
      <c r="AJ82" s="49">
        <f t="shared" si="21"/>
        <v>0</v>
      </c>
      <c r="AK82" s="47">
        <f t="shared" si="22"/>
        <v>0</v>
      </c>
      <c r="AL82" s="47">
        <f t="shared" si="23"/>
        <v>0</v>
      </c>
    </row>
    <row r="83" spans="1:38" x14ac:dyDescent="0.2">
      <c r="A83" s="47">
        <f t="shared" si="16"/>
        <v>83</v>
      </c>
      <c r="B83" s="47" t="str">
        <f t="shared" si="17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8"/>
        <v>0</v>
      </c>
      <c r="AF83" s="49">
        <f t="shared" si="19"/>
        <v>0</v>
      </c>
      <c r="AG83" s="49">
        <f t="shared" si="14"/>
        <v>0</v>
      </c>
      <c r="AH83" s="49">
        <f t="shared" si="15"/>
        <v>0</v>
      </c>
      <c r="AI83" s="49">
        <f t="shared" si="20"/>
        <v>0</v>
      </c>
      <c r="AJ83" s="49">
        <f t="shared" si="21"/>
        <v>0</v>
      </c>
      <c r="AK83" s="47">
        <f t="shared" si="22"/>
        <v>0</v>
      </c>
      <c r="AL83" s="47">
        <f t="shared" si="23"/>
        <v>0</v>
      </c>
    </row>
    <row r="84" spans="1:38" x14ac:dyDescent="0.2">
      <c r="A84" s="47">
        <f t="shared" si="16"/>
        <v>84</v>
      </c>
      <c r="B84" s="47" t="str">
        <f t="shared" si="17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8"/>
        <v>0</v>
      </c>
      <c r="AF84" s="49">
        <f t="shared" si="19"/>
        <v>0</v>
      </c>
      <c r="AG84" s="49">
        <f t="shared" si="14"/>
        <v>0</v>
      </c>
      <c r="AH84" s="49">
        <f t="shared" si="15"/>
        <v>0</v>
      </c>
      <c r="AI84" s="49">
        <f t="shared" si="20"/>
        <v>0</v>
      </c>
      <c r="AJ84" s="49">
        <f t="shared" si="21"/>
        <v>0</v>
      </c>
      <c r="AK84" s="47">
        <f t="shared" si="22"/>
        <v>0</v>
      </c>
      <c r="AL84" s="47">
        <f t="shared" si="23"/>
        <v>0</v>
      </c>
    </row>
    <row r="85" spans="1:38" x14ac:dyDescent="0.2">
      <c r="A85" s="47">
        <f t="shared" si="16"/>
        <v>85</v>
      </c>
      <c r="B85" s="47" t="str">
        <f t="shared" si="17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8"/>
        <v>0</v>
      </c>
      <c r="AF85" s="49">
        <f t="shared" si="19"/>
        <v>0</v>
      </c>
      <c r="AG85" s="49">
        <f t="shared" si="14"/>
        <v>0</v>
      </c>
      <c r="AH85" s="49">
        <f t="shared" si="15"/>
        <v>0</v>
      </c>
      <c r="AI85" s="49">
        <f t="shared" si="20"/>
        <v>0</v>
      </c>
      <c r="AJ85" s="49">
        <f t="shared" si="21"/>
        <v>0</v>
      </c>
      <c r="AK85" s="47">
        <f t="shared" si="22"/>
        <v>0</v>
      </c>
      <c r="AL85" s="47">
        <f t="shared" si="23"/>
        <v>0</v>
      </c>
    </row>
    <row r="86" spans="1:38" x14ac:dyDescent="0.2">
      <c r="A86" s="47">
        <f t="shared" si="16"/>
        <v>86</v>
      </c>
      <c r="B86" s="47" t="str">
        <f t="shared" si="17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8"/>
        <v>0</v>
      </c>
      <c r="AF86" s="49">
        <f t="shared" si="19"/>
        <v>0</v>
      </c>
      <c r="AG86" s="49">
        <f t="shared" si="14"/>
        <v>0</v>
      </c>
      <c r="AH86" s="49">
        <f t="shared" si="15"/>
        <v>0</v>
      </c>
      <c r="AI86" s="49">
        <f t="shared" si="20"/>
        <v>0</v>
      </c>
      <c r="AJ86" s="49">
        <f t="shared" si="21"/>
        <v>0</v>
      </c>
      <c r="AK86" s="47">
        <f t="shared" si="22"/>
        <v>0</v>
      </c>
      <c r="AL86" s="47">
        <f t="shared" si="23"/>
        <v>0</v>
      </c>
    </row>
    <row r="87" spans="1:38" x14ac:dyDescent="0.2">
      <c r="A87" s="47">
        <f t="shared" si="16"/>
        <v>87</v>
      </c>
      <c r="B87" s="47" t="str">
        <f t="shared" si="17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8"/>
        <v>0</v>
      </c>
      <c r="AF87" s="49">
        <f t="shared" si="19"/>
        <v>0</v>
      </c>
      <c r="AG87" s="49">
        <f t="shared" si="14"/>
        <v>0</v>
      </c>
      <c r="AH87" s="49">
        <f t="shared" si="15"/>
        <v>0</v>
      </c>
      <c r="AI87" s="49">
        <f t="shared" si="20"/>
        <v>0</v>
      </c>
      <c r="AJ87" s="49">
        <f t="shared" si="21"/>
        <v>0</v>
      </c>
      <c r="AK87" s="47">
        <f t="shared" si="22"/>
        <v>0</v>
      </c>
      <c r="AL87" s="47">
        <f t="shared" si="23"/>
        <v>0</v>
      </c>
    </row>
    <row r="88" spans="1:38" x14ac:dyDescent="0.2">
      <c r="A88" s="47">
        <f t="shared" si="16"/>
        <v>88</v>
      </c>
      <c r="B88" s="47" t="str">
        <f t="shared" si="17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8"/>
        <v>0</v>
      </c>
      <c r="AF88" s="49">
        <f t="shared" si="19"/>
        <v>0</v>
      </c>
      <c r="AG88" s="49">
        <f t="shared" si="14"/>
        <v>0</v>
      </c>
      <c r="AH88" s="49">
        <f t="shared" si="15"/>
        <v>0</v>
      </c>
      <c r="AI88" s="49">
        <f t="shared" si="20"/>
        <v>0</v>
      </c>
      <c r="AJ88" s="49">
        <f t="shared" si="21"/>
        <v>0</v>
      </c>
      <c r="AK88" s="47">
        <f t="shared" si="22"/>
        <v>0</v>
      </c>
      <c r="AL88" s="47">
        <f t="shared" si="23"/>
        <v>0</v>
      </c>
    </row>
    <row r="89" spans="1:38" x14ac:dyDescent="0.2">
      <c r="A89" s="47">
        <f t="shared" si="16"/>
        <v>89</v>
      </c>
      <c r="B89" s="47" t="str">
        <f t="shared" si="17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8"/>
        <v>0</v>
      </c>
      <c r="AF89" s="49">
        <f t="shared" si="19"/>
        <v>0</v>
      </c>
      <c r="AG89" s="49">
        <f t="shared" si="14"/>
        <v>0</v>
      </c>
      <c r="AH89" s="49">
        <f t="shared" si="15"/>
        <v>0</v>
      </c>
      <c r="AI89" s="49">
        <f t="shared" si="20"/>
        <v>0</v>
      </c>
      <c r="AJ89" s="49">
        <f t="shared" si="21"/>
        <v>0</v>
      </c>
      <c r="AK89" s="47">
        <f t="shared" si="22"/>
        <v>0</v>
      </c>
      <c r="AL89" s="47">
        <f t="shared" si="23"/>
        <v>0</v>
      </c>
    </row>
    <row r="90" spans="1:38" x14ac:dyDescent="0.2">
      <c r="A90" s="47">
        <f t="shared" si="16"/>
        <v>90</v>
      </c>
      <c r="B90" s="47" t="str">
        <f t="shared" si="17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8"/>
        <v>0</v>
      </c>
      <c r="AF90" s="49">
        <f t="shared" si="19"/>
        <v>0</v>
      </c>
      <c r="AG90" s="49">
        <f t="shared" si="14"/>
        <v>0</v>
      </c>
      <c r="AH90" s="49">
        <f t="shared" si="15"/>
        <v>0</v>
      </c>
      <c r="AI90" s="49">
        <f t="shared" si="20"/>
        <v>0</v>
      </c>
      <c r="AJ90" s="49">
        <f t="shared" si="21"/>
        <v>0</v>
      </c>
      <c r="AK90" s="47">
        <f t="shared" si="22"/>
        <v>0</v>
      </c>
      <c r="AL90" s="47">
        <f t="shared" si="23"/>
        <v>0</v>
      </c>
    </row>
    <row r="91" spans="1:38" x14ac:dyDescent="0.2">
      <c r="A91" s="47">
        <f t="shared" si="16"/>
        <v>91</v>
      </c>
      <c r="B91" s="47" t="str">
        <f t="shared" si="17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8"/>
        <v>0</v>
      </c>
      <c r="AF91" s="49">
        <f t="shared" si="19"/>
        <v>0</v>
      </c>
      <c r="AG91" s="49">
        <f t="shared" si="14"/>
        <v>0</v>
      </c>
      <c r="AH91" s="49">
        <f t="shared" si="15"/>
        <v>0</v>
      </c>
      <c r="AI91" s="49">
        <f t="shared" si="20"/>
        <v>0</v>
      </c>
      <c r="AJ91" s="49">
        <f t="shared" si="21"/>
        <v>0</v>
      </c>
      <c r="AK91" s="47">
        <f t="shared" si="22"/>
        <v>0</v>
      </c>
      <c r="AL91" s="47">
        <f t="shared" si="23"/>
        <v>0</v>
      </c>
    </row>
    <row r="92" spans="1:38" x14ac:dyDescent="0.2">
      <c r="A92" s="47">
        <f t="shared" si="16"/>
        <v>92</v>
      </c>
      <c r="B92" s="47" t="str">
        <f t="shared" si="17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8"/>
        <v>0</v>
      </c>
      <c r="AF92" s="49">
        <f t="shared" si="19"/>
        <v>0</v>
      </c>
      <c r="AG92" s="49">
        <f t="shared" si="14"/>
        <v>0</v>
      </c>
      <c r="AH92" s="49">
        <f t="shared" si="15"/>
        <v>0</v>
      </c>
      <c r="AI92" s="49">
        <f t="shared" si="20"/>
        <v>0</v>
      </c>
      <c r="AJ92" s="49">
        <f t="shared" si="21"/>
        <v>0</v>
      </c>
      <c r="AK92" s="47">
        <f t="shared" si="22"/>
        <v>0</v>
      </c>
      <c r="AL92" s="47">
        <f t="shared" si="23"/>
        <v>0</v>
      </c>
    </row>
    <row r="93" spans="1:38" x14ac:dyDescent="0.2">
      <c r="A93" s="47">
        <f t="shared" si="16"/>
        <v>93</v>
      </c>
      <c r="B93" s="47" t="str">
        <f t="shared" si="17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8"/>
        <v>0</v>
      </c>
      <c r="AF93" s="49">
        <f t="shared" si="19"/>
        <v>0</v>
      </c>
      <c r="AG93" s="49">
        <f t="shared" si="14"/>
        <v>0</v>
      </c>
      <c r="AH93" s="49">
        <f t="shared" si="15"/>
        <v>0</v>
      </c>
      <c r="AI93" s="49">
        <f t="shared" si="20"/>
        <v>0</v>
      </c>
      <c r="AJ93" s="49">
        <f t="shared" si="21"/>
        <v>0</v>
      </c>
      <c r="AK93" s="47">
        <f t="shared" si="22"/>
        <v>0</v>
      </c>
      <c r="AL93" s="47">
        <f t="shared" si="23"/>
        <v>0</v>
      </c>
    </row>
    <row r="94" spans="1:38" x14ac:dyDescent="0.2">
      <c r="A94" s="47">
        <f t="shared" si="16"/>
        <v>94</v>
      </c>
      <c r="B94" s="47" t="str">
        <f t="shared" si="17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8"/>
        <v>0</v>
      </c>
      <c r="AF94" s="49">
        <f t="shared" si="19"/>
        <v>0</v>
      </c>
      <c r="AG94" s="49">
        <f t="shared" si="14"/>
        <v>0</v>
      </c>
      <c r="AH94" s="49">
        <f t="shared" si="15"/>
        <v>0</v>
      </c>
      <c r="AI94" s="49">
        <f t="shared" si="20"/>
        <v>0</v>
      </c>
      <c r="AJ94" s="49">
        <f t="shared" si="21"/>
        <v>0</v>
      </c>
      <c r="AK94" s="47">
        <f t="shared" si="22"/>
        <v>0</v>
      </c>
      <c r="AL94" s="47">
        <f t="shared" si="23"/>
        <v>0</v>
      </c>
    </row>
    <row r="95" spans="1:38" x14ac:dyDescent="0.2">
      <c r="A95" s="47">
        <f t="shared" si="16"/>
        <v>95</v>
      </c>
      <c r="B95" s="47" t="str">
        <f t="shared" si="17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8"/>
        <v>0</v>
      </c>
      <c r="AF95" s="49">
        <f t="shared" si="19"/>
        <v>0</v>
      </c>
      <c r="AG95" s="49">
        <f t="shared" si="14"/>
        <v>0</v>
      </c>
      <c r="AH95" s="49">
        <f t="shared" si="15"/>
        <v>0</v>
      </c>
      <c r="AI95" s="49">
        <f t="shared" si="20"/>
        <v>0</v>
      </c>
      <c r="AJ95" s="49">
        <f t="shared" si="21"/>
        <v>0</v>
      </c>
      <c r="AK95" s="47">
        <f t="shared" si="22"/>
        <v>0</v>
      </c>
      <c r="AL95" s="47">
        <f t="shared" si="23"/>
        <v>0</v>
      </c>
    </row>
    <row r="96" spans="1:38" x14ac:dyDescent="0.2">
      <c r="A96" s="47">
        <f t="shared" si="16"/>
        <v>96</v>
      </c>
      <c r="B96" s="47" t="str">
        <f t="shared" si="17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8"/>
        <v>0</v>
      </c>
      <c r="AF96" s="49">
        <f t="shared" si="19"/>
        <v>0</v>
      </c>
      <c r="AG96" s="49">
        <f t="shared" si="14"/>
        <v>0</v>
      </c>
      <c r="AH96" s="49">
        <f t="shared" si="15"/>
        <v>0</v>
      </c>
      <c r="AI96" s="49">
        <f t="shared" si="20"/>
        <v>0</v>
      </c>
      <c r="AJ96" s="49">
        <f t="shared" si="21"/>
        <v>0</v>
      </c>
      <c r="AK96" s="47">
        <f t="shared" si="22"/>
        <v>0</v>
      </c>
      <c r="AL96" s="47">
        <f t="shared" si="23"/>
        <v>0</v>
      </c>
    </row>
    <row r="97" spans="1:38" x14ac:dyDescent="0.2">
      <c r="A97" s="47">
        <f t="shared" si="16"/>
        <v>97</v>
      </c>
      <c r="B97" s="47" t="str">
        <f t="shared" si="17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8"/>
        <v>0</v>
      </c>
      <c r="AF97" s="49">
        <f t="shared" si="19"/>
        <v>0</v>
      </c>
      <c r="AG97" s="49">
        <f t="shared" si="14"/>
        <v>0</v>
      </c>
      <c r="AH97" s="49">
        <f t="shared" si="15"/>
        <v>0</v>
      </c>
      <c r="AI97" s="49">
        <f t="shared" si="20"/>
        <v>0</v>
      </c>
      <c r="AJ97" s="49">
        <f t="shared" si="21"/>
        <v>0</v>
      </c>
      <c r="AK97" s="47">
        <f t="shared" si="22"/>
        <v>0</v>
      </c>
      <c r="AL97" s="47">
        <f t="shared" si="23"/>
        <v>0</v>
      </c>
    </row>
    <row r="98" spans="1:38" x14ac:dyDescent="0.2">
      <c r="A98" s="47">
        <f t="shared" si="16"/>
        <v>98</v>
      </c>
      <c r="B98" s="47" t="str">
        <f t="shared" si="17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8"/>
        <v>0</v>
      </c>
      <c r="AF98" s="49">
        <f t="shared" si="19"/>
        <v>0</v>
      </c>
      <c r="AG98" s="49">
        <f t="shared" ref="AG98:AG120" si="24">R98*AC98</f>
        <v>0</v>
      </c>
      <c r="AH98" s="49">
        <f t="shared" ref="AH98:AH120" si="25">R98*AD98</f>
        <v>0</v>
      </c>
      <c r="AI98" s="49">
        <f t="shared" si="20"/>
        <v>0</v>
      </c>
      <c r="AJ98" s="49">
        <f t="shared" si="21"/>
        <v>0</v>
      </c>
      <c r="AK98" s="47">
        <f t="shared" si="22"/>
        <v>0</v>
      </c>
      <c r="AL98" s="47">
        <f t="shared" si="23"/>
        <v>0</v>
      </c>
    </row>
    <row r="99" spans="1:38" x14ac:dyDescent="0.2">
      <c r="A99" s="47">
        <f t="shared" si="16"/>
        <v>99</v>
      </c>
      <c r="B99" s="47" t="str">
        <f t="shared" si="17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8"/>
        <v>0</v>
      </c>
      <c r="AF99" s="49">
        <f t="shared" si="19"/>
        <v>0</v>
      </c>
      <c r="AG99" s="49">
        <f t="shared" si="24"/>
        <v>0</v>
      </c>
      <c r="AH99" s="49">
        <f t="shared" si="25"/>
        <v>0</v>
      </c>
      <c r="AI99" s="49">
        <f t="shared" si="20"/>
        <v>0</v>
      </c>
      <c r="AJ99" s="49">
        <f t="shared" si="21"/>
        <v>0</v>
      </c>
      <c r="AK99" s="47">
        <f t="shared" si="22"/>
        <v>0</v>
      </c>
      <c r="AL99" s="47">
        <f t="shared" si="23"/>
        <v>0</v>
      </c>
    </row>
    <row r="100" spans="1:38" x14ac:dyDescent="0.2">
      <c r="A100" s="47">
        <f t="shared" si="16"/>
        <v>100</v>
      </c>
      <c r="B100" s="47" t="str">
        <f t="shared" si="17"/>
        <v/>
      </c>
      <c r="C100" s="50"/>
      <c r="D100" s="50"/>
      <c r="AE100" s="49">
        <f t="shared" si="18"/>
        <v>0</v>
      </c>
      <c r="AF100" s="49">
        <f t="shared" si="19"/>
        <v>0</v>
      </c>
      <c r="AG100" s="49">
        <f t="shared" si="24"/>
        <v>0</v>
      </c>
      <c r="AH100" s="49">
        <f t="shared" si="25"/>
        <v>0</v>
      </c>
      <c r="AI100" s="49">
        <f t="shared" si="20"/>
        <v>0</v>
      </c>
      <c r="AJ100" s="49">
        <f t="shared" si="21"/>
        <v>0</v>
      </c>
      <c r="AK100" s="47">
        <f t="shared" si="22"/>
        <v>0</v>
      </c>
      <c r="AL100" s="47">
        <f t="shared" si="23"/>
        <v>0</v>
      </c>
    </row>
    <row r="101" spans="1:38" x14ac:dyDescent="0.2">
      <c r="A101" s="47">
        <f t="shared" si="16"/>
        <v>101</v>
      </c>
      <c r="B101" s="47" t="str">
        <f t="shared" si="17"/>
        <v/>
      </c>
      <c r="C101" s="50"/>
      <c r="D101" s="50"/>
      <c r="AE101" s="49">
        <f t="shared" si="18"/>
        <v>0</v>
      </c>
      <c r="AF101" s="49">
        <f t="shared" si="19"/>
        <v>0</v>
      </c>
      <c r="AG101" s="49">
        <f t="shared" si="24"/>
        <v>0</v>
      </c>
      <c r="AH101" s="49">
        <f t="shared" si="25"/>
        <v>0</v>
      </c>
      <c r="AI101" s="49">
        <f t="shared" si="20"/>
        <v>0</v>
      </c>
      <c r="AJ101" s="49">
        <f t="shared" si="21"/>
        <v>0</v>
      </c>
      <c r="AK101" s="47">
        <f t="shared" si="22"/>
        <v>0</v>
      </c>
      <c r="AL101" s="47">
        <f t="shared" si="23"/>
        <v>0</v>
      </c>
    </row>
    <row r="102" spans="1:38" x14ac:dyDescent="0.2">
      <c r="A102" s="47">
        <f t="shared" si="16"/>
        <v>102</v>
      </c>
      <c r="B102" s="47" t="str">
        <f t="shared" si="17"/>
        <v/>
      </c>
      <c r="C102" s="50"/>
      <c r="D102" s="50"/>
      <c r="AE102" s="49">
        <f t="shared" si="18"/>
        <v>0</v>
      </c>
      <c r="AF102" s="49">
        <f t="shared" si="19"/>
        <v>0</v>
      </c>
      <c r="AG102" s="49">
        <f t="shared" si="24"/>
        <v>0</v>
      </c>
      <c r="AH102" s="49">
        <f t="shared" si="25"/>
        <v>0</v>
      </c>
      <c r="AI102" s="49">
        <f t="shared" si="20"/>
        <v>0</v>
      </c>
      <c r="AJ102" s="49">
        <f t="shared" si="21"/>
        <v>0</v>
      </c>
      <c r="AK102" s="47">
        <f t="shared" si="22"/>
        <v>0</v>
      </c>
      <c r="AL102" s="47">
        <f t="shared" si="23"/>
        <v>0</v>
      </c>
    </row>
    <row r="103" spans="1:38" x14ac:dyDescent="0.2">
      <c r="A103" s="47">
        <f t="shared" si="16"/>
        <v>103</v>
      </c>
      <c r="B103" s="47" t="str">
        <f t="shared" si="17"/>
        <v/>
      </c>
      <c r="C103" s="50"/>
      <c r="D103" s="50"/>
      <c r="AE103" s="49">
        <f t="shared" si="18"/>
        <v>0</v>
      </c>
      <c r="AF103" s="49">
        <f t="shared" si="19"/>
        <v>0</v>
      </c>
      <c r="AG103" s="49">
        <f t="shared" si="24"/>
        <v>0</v>
      </c>
      <c r="AH103" s="49">
        <f t="shared" si="25"/>
        <v>0</v>
      </c>
      <c r="AI103" s="49">
        <f t="shared" si="20"/>
        <v>0</v>
      </c>
      <c r="AJ103" s="49">
        <f t="shared" si="21"/>
        <v>0</v>
      </c>
      <c r="AK103" s="47">
        <f t="shared" si="22"/>
        <v>0</v>
      </c>
      <c r="AL103" s="47">
        <f t="shared" si="23"/>
        <v>0</v>
      </c>
    </row>
    <row r="104" spans="1:38" x14ac:dyDescent="0.2">
      <c r="A104" s="47">
        <f t="shared" si="16"/>
        <v>104</v>
      </c>
      <c r="B104" s="47" t="str">
        <f t="shared" si="17"/>
        <v/>
      </c>
      <c r="C104" s="50"/>
      <c r="D104" s="50"/>
      <c r="AE104" s="49">
        <f t="shared" si="18"/>
        <v>0</v>
      </c>
      <c r="AF104" s="49">
        <f t="shared" si="19"/>
        <v>0</v>
      </c>
      <c r="AG104" s="49">
        <f t="shared" si="24"/>
        <v>0</v>
      </c>
      <c r="AH104" s="49">
        <f t="shared" si="25"/>
        <v>0</v>
      </c>
      <c r="AI104" s="49">
        <f t="shared" si="20"/>
        <v>0</v>
      </c>
      <c r="AJ104" s="49">
        <f t="shared" si="21"/>
        <v>0</v>
      </c>
      <c r="AK104" s="47">
        <f t="shared" si="22"/>
        <v>0</v>
      </c>
      <c r="AL104" s="47">
        <f t="shared" si="23"/>
        <v>0</v>
      </c>
    </row>
    <row r="105" spans="1:38" x14ac:dyDescent="0.2">
      <c r="A105" s="47">
        <f t="shared" si="16"/>
        <v>105</v>
      </c>
      <c r="B105" s="47" t="str">
        <f t="shared" si="17"/>
        <v/>
      </c>
      <c r="C105" s="50"/>
      <c r="D105" s="50"/>
      <c r="AE105" s="49">
        <f t="shared" si="18"/>
        <v>0</v>
      </c>
      <c r="AF105" s="49">
        <f t="shared" si="19"/>
        <v>0</v>
      </c>
      <c r="AG105" s="49">
        <f t="shared" si="24"/>
        <v>0</v>
      </c>
      <c r="AH105" s="49">
        <f t="shared" si="25"/>
        <v>0</v>
      </c>
      <c r="AI105" s="49">
        <f t="shared" si="20"/>
        <v>0</v>
      </c>
      <c r="AJ105" s="49">
        <f t="shared" si="21"/>
        <v>0</v>
      </c>
      <c r="AK105" s="47">
        <f t="shared" si="22"/>
        <v>0</v>
      </c>
      <c r="AL105" s="47">
        <f t="shared" si="23"/>
        <v>0</v>
      </c>
    </row>
    <row r="106" spans="1:38" x14ac:dyDescent="0.2">
      <c r="A106" s="47">
        <f t="shared" si="16"/>
        <v>106</v>
      </c>
      <c r="B106" s="47" t="str">
        <f t="shared" si="17"/>
        <v/>
      </c>
      <c r="C106" s="50"/>
      <c r="D106" s="50"/>
      <c r="AE106" s="49">
        <f t="shared" si="18"/>
        <v>0</v>
      </c>
      <c r="AF106" s="49">
        <f t="shared" si="19"/>
        <v>0</v>
      </c>
      <c r="AG106" s="49">
        <f t="shared" si="24"/>
        <v>0</v>
      </c>
      <c r="AH106" s="49">
        <f t="shared" si="25"/>
        <v>0</v>
      </c>
      <c r="AI106" s="49">
        <f t="shared" si="20"/>
        <v>0</v>
      </c>
      <c r="AJ106" s="49">
        <f t="shared" si="21"/>
        <v>0</v>
      </c>
      <c r="AK106" s="47">
        <f t="shared" si="22"/>
        <v>0</v>
      </c>
      <c r="AL106" s="47">
        <f t="shared" si="23"/>
        <v>0</v>
      </c>
    </row>
    <row r="107" spans="1:38" x14ac:dyDescent="0.2">
      <c r="A107" s="47">
        <f t="shared" si="16"/>
        <v>107</v>
      </c>
      <c r="B107" s="47" t="str">
        <f t="shared" si="17"/>
        <v/>
      </c>
      <c r="C107" s="50"/>
      <c r="D107" s="50"/>
      <c r="AE107" s="49">
        <f t="shared" si="18"/>
        <v>0</v>
      </c>
      <c r="AF107" s="49">
        <f t="shared" si="19"/>
        <v>0</v>
      </c>
      <c r="AG107" s="49">
        <f t="shared" si="24"/>
        <v>0</v>
      </c>
      <c r="AH107" s="49">
        <f t="shared" si="25"/>
        <v>0</v>
      </c>
      <c r="AI107" s="49">
        <f t="shared" si="20"/>
        <v>0</v>
      </c>
      <c r="AJ107" s="49">
        <f t="shared" si="21"/>
        <v>0</v>
      </c>
      <c r="AK107" s="47">
        <f t="shared" si="22"/>
        <v>0</v>
      </c>
      <c r="AL107" s="47">
        <f t="shared" si="23"/>
        <v>0</v>
      </c>
    </row>
    <row r="108" spans="1:38" x14ac:dyDescent="0.2">
      <c r="A108" s="47">
        <f t="shared" si="16"/>
        <v>108</v>
      </c>
      <c r="B108" s="47" t="str">
        <f t="shared" si="17"/>
        <v/>
      </c>
      <c r="C108" s="50"/>
      <c r="D108" s="50"/>
      <c r="AE108" s="49">
        <f t="shared" si="18"/>
        <v>0</v>
      </c>
      <c r="AF108" s="49">
        <f t="shared" si="19"/>
        <v>0</v>
      </c>
      <c r="AG108" s="49">
        <f t="shared" si="24"/>
        <v>0</v>
      </c>
      <c r="AH108" s="49">
        <f t="shared" si="25"/>
        <v>0</v>
      </c>
      <c r="AI108" s="49">
        <f t="shared" si="20"/>
        <v>0</v>
      </c>
      <c r="AJ108" s="49">
        <f t="shared" si="21"/>
        <v>0</v>
      </c>
      <c r="AK108" s="47">
        <f t="shared" si="22"/>
        <v>0</v>
      </c>
      <c r="AL108" s="47">
        <f t="shared" si="23"/>
        <v>0</v>
      </c>
    </row>
    <row r="109" spans="1:38" x14ac:dyDescent="0.2">
      <c r="A109" s="47">
        <f t="shared" si="16"/>
        <v>109</v>
      </c>
      <c r="B109" s="47" t="str">
        <f t="shared" si="17"/>
        <v/>
      </c>
      <c r="C109" s="50"/>
      <c r="D109" s="50"/>
      <c r="AE109" s="49">
        <f t="shared" si="18"/>
        <v>0</v>
      </c>
      <c r="AF109" s="49">
        <f t="shared" si="19"/>
        <v>0</v>
      </c>
      <c r="AG109" s="49">
        <f t="shared" si="24"/>
        <v>0</v>
      </c>
      <c r="AH109" s="49">
        <f t="shared" si="25"/>
        <v>0</v>
      </c>
      <c r="AI109" s="49">
        <f t="shared" si="20"/>
        <v>0</v>
      </c>
      <c r="AJ109" s="49">
        <f t="shared" si="21"/>
        <v>0</v>
      </c>
      <c r="AK109" s="47">
        <f t="shared" si="22"/>
        <v>0</v>
      </c>
      <c r="AL109" s="47">
        <f t="shared" si="23"/>
        <v>0</v>
      </c>
    </row>
    <row r="110" spans="1:38" x14ac:dyDescent="0.2">
      <c r="A110" s="47">
        <f t="shared" si="16"/>
        <v>110</v>
      </c>
      <c r="B110" s="47" t="str">
        <f t="shared" si="17"/>
        <v/>
      </c>
      <c r="C110" s="50"/>
      <c r="D110" s="50"/>
      <c r="AE110" s="49">
        <f t="shared" si="18"/>
        <v>0</v>
      </c>
      <c r="AF110" s="49">
        <f t="shared" si="19"/>
        <v>0</v>
      </c>
      <c r="AG110" s="49">
        <f t="shared" si="24"/>
        <v>0</v>
      </c>
      <c r="AH110" s="49">
        <f t="shared" si="25"/>
        <v>0</v>
      </c>
      <c r="AI110" s="49">
        <f t="shared" si="20"/>
        <v>0</v>
      </c>
      <c r="AJ110" s="49">
        <f t="shared" si="21"/>
        <v>0</v>
      </c>
      <c r="AK110" s="47">
        <f t="shared" si="22"/>
        <v>0</v>
      </c>
      <c r="AL110" s="47">
        <f t="shared" si="23"/>
        <v>0</v>
      </c>
    </row>
    <row r="111" spans="1:38" x14ac:dyDescent="0.2">
      <c r="A111" s="47">
        <f t="shared" si="16"/>
        <v>111</v>
      </c>
      <c r="B111" s="47" t="str">
        <f t="shared" si="17"/>
        <v/>
      </c>
      <c r="C111" s="50"/>
      <c r="D111" s="50"/>
      <c r="AE111" s="49">
        <f t="shared" si="18"/>
        <v>0</v>
      </c>
      <c r="AF111" s="49">
        <f t="shared" si="19"/>
        <v>0</v>
      </c>
      <c r="AG111" s="49">
        <f t="shared" si="24"/>
        <v>0</v>
      </c>
      <c r="AH111" s="49">
        <f t="shared" si="25"/>
        <v>0</v>
      </c>
      <c r="AI111" s="49">
        <f t="shared" si="20"/>
        <v>0</v>
      </c>
      <c r="AJ111" s="49">
        <f t="shared" si="21"/>
        <v>0</v>
      </c>
      <c r="AK111" s="47">
        <f t="shared" si="22"/>
        <v>0</v>
      </c>
      <c r="AL111" s="47">
        <f t="shared" si="23"/>
        <v>0</v>
      </c>
    </row>
    <row r="112" spans="1:38" x14ac:dyDescent="0.2">
      <c r="A112" s="47">
        <f t="shared" si="16"/>
        <v>112</v>
      </c>
      <c r="B112" s="47" t="str">
        <f t="shared" si="17"/>
        <v/>
      </c>
      <c r="C112" s="50"/>
      <c r="D112" s="50"/>
      <c r="AE112" s="49">
        <f t="shared" si="18"/>
        <v>0</v>
      </c>
      <c r="AF112" s="49">
        <f t="shared" si="19"/>
        <v>0</v>
      </c>
      <c r="AG112" s="49">
        <f t="shared" si="24"/>
        <v>0</v>
      </c>
      <c r="AH112" s="49">
        <f t="shared" si="25"/>
        <v>0</v>
      </c>
      <c r="AI112" s="49">
        <f t="shared" si="20"/>
        <v>0</v>
      </c>
      <c r="AJ112" s="49">
        <f t="shared" si="21"/>
        <v>0</v>
      </c>
      <c r="AK112" s="47">
        <f t="shared" si="22"/>
        <v>0</v>
      </c>
      <c r="AL112" s="47">
        <f t="shared" si="23"/>
        <v>0</v>
      </c>
    </row>
    <row r="113" spans="1:38" x14ac:dyDescent="0.2">
      <c r="A113" s="47">
        <f t="shared" si="16"/>
        <v>113</v>
      </c>
      <c r="B113" s="47" t="str">
        <f t="shared" si="17"/>
        <v/>
      </c>
      <c r="C113" s="50"/>
      <c r="D113" s="50"/>
      <c r="AE113" s="49">
        <f t="shared" si="18"/>
        <v>0</v>
      </c>
      <c r="AF113" s="49">
        <f t="shared" si="19"/>
        <v>0</v>
      </c>
      <c r="AG113" s="49">
        <f t="shared" si="24"/>
        <v>0</v>
      </c>
      <c r="AH113" s="49">
        <f t="shared" si="25"/>
        <v>0</v>
      </c>
      <c r="AI113" s="49">
        <f t="shared" si="20"/>
        <v>0</v>
      </c>
      <c r="AJ113" s="49">
        <f t="shared" si="21"/>
        <v>0</v>
      </c>
      <c r="AK113" s="47">
        <f t="shared" si="22"/>
        <v>0</v>
      </c>
      <c r="AL113" s="47">
        <f t="shared" si="23"/>
        <v>0</v>
      </c>
    </row>
    <row r="114" spans="1:38" x14ac:dyDescent="0.2">
      <c r="A114" s="47">
        <f t="shared" si="16"/>
        <v>114</v>
      </c>
      <c r="B114" s="47" t="str">
        <f t="shared" si="17"/>
        <v/>
      </c>
      <c r="C114" s="50"/>
      <c r="D114" s="50"/>
      <c r="AE114" s="49">
        <f t="shared" si="18"/>
        <v>0</v>
      </c>
      <c r="AF114" s="49">
        <f t="shared" si="19"/>
        <v>0</v>
      </c>
      <c r="AG114" s="49">
        <f t="shared" si="24"/>
        <v>0</v>
      </c>
      <c r="AH114" s="49">
        <f t="shared" si="25"/>
        <v>0</v>
      </c>
      <c r="AI114" s="49">
        <f t="shared" si="20"/>
        <v>0</v>
      </c>
      <c r="AJ114" s="49">
        <f t="shared" si="21"/>
        <v>0</v>
      </c>
      <c r="AK114" s="47">
        <f t="shared" si="22"/>
        <v>0</v>
      </c>
      <c r="AL114" s="47">
        <f t="shared" si="23"/>
        <v>0</v>
      </c>
    </row>
    <row r="115" spans="1:38" x14ac:dyDescent="0.2">
      <c r="A115" s="47">
        <f t="shared" si="16"/>
        <v>115</v>
      </c>
      <c r="B115" s="47" t="str">
        <f t="shared" si="17"/>
        <v/>
      </c>
      <c r="C115" s="50"/>
      <c r="D115" s="50"/>
      <c r="AE115" s="49">
        <f t="shared" si="18"/>
        <v>0</v>
      </c>
      <c r="AF115" s="49">
        <f t="shared" si="19"/>
        <v>0</v>
      </c>
      <c r="AG115" s="49">
        <f t="shared" si="24"/>
        <v>0</v>
      </c>
      <c r="AH115" s="49">
        <f t="shared" si="25"/>
        <v>0</v>
      </c>
      <c r="AI115" s="49">
        <f t="shared" si="20"/>
        <v>0</v>
      </c>
      <c r="AJ115" s="49">
        <f t="shared" si="21"/>
        <v>0</v>
      </c>
      <c r="AK115" s="47">
        <f t="shared" si="22"/>
        <v>0</v>
      </c>
      <c r="AL115" s="47">
        <f t="shared" si="23"/>
        <v>0</v>
      </c>
    </row>
    <row r="116" spans="1:38" x14ac:dyDescent="0.2">
      <c r="A116" s="47">
        <f t="shared" si="16"/>
        <v>116</v>
      </c>
      <c r="B116" s="47" t="str">
        <f t="shared" si="17"/>
        <v/>
      </c>
      <c r="C116" s="50"/>
      <c r="D116" s="50"/>
      <c r="AE116" s="49">
        <f t="shared" si="18"/>
        <v>0</v>
      </c>
      <c r="AF116" s="49">
        <f t="shared" si="19"/>
        <v>0</v>
      </c>
      <c r="AG116" s="49">
        <f t="shared" si="24"/>
        <v>0</v>
      </c>
      <c r="AH116" s="49">
        <f t="shared" si="25"/>
        <v>0</v>
      </c>
      <c r="AI116" s="49">
        <f t="shared" si="20"/>
        <v>0</v>
      </c>
      <c r="AJ116" s="49">
        <f t="shared" si="21"/>
        <v>0</v>
      </c>
      <c r="AK116" s="47">
        <f t="shared" si="22"/>
        <v>0</v>
      </c>
      <c r="AL116" s="47">
        <f t="shared" si="23"/>
        <v>0</v>
      </c>
    </row>
    <row r="117" spans="1:38" x14ac:dyDescent="0.2">
      <c r="A117" s="47">
        <f t="shared" si="16"/>
        <v>117</v>
      </c>
      <c r="B117" s="47" t="str">
        <f t="shared" si="17"/>
        <v/>
      </c>
      <c r="C117" s="50"/>
      <c r="D117" s="50"/>
      <c r="AE117" s="49">
        <f t="shared" si="18"/>
        <v>0</v>
      </c>
      <c r="AF117" s="49">
        <f t="shared" si="19"/>
        <v>0</v>
      </c>
      <c r="AG117" s="49">
        <f t="shared" si="24"/>
        <v>0</v>
      </c>
      <c r="AH117" s="49">
        <f t="shared" si="25"/>
        <v>0</v>
      </c>
      <c r="AI117" s="49">
        <f t="shared" si="20"/>
        <v>0</v>
      </c>
      <c r="AJ117" s="49">
        <f t="shared" si="21"/>
        <v>0</v>
      </c>
      <c r="AK117" s="47">
        <f t="shared" si="22"/>
        <v>0</v>
      </c>
      <c r="AL117" s="47">
        <f t="shared" si="23"/>
        <v>0</v>
      </c>
    </row>
    <row r="118" spans="1:38" x14ac:dyDescent="0.2">
      <c r="A118" s="47">
        <f t="shared" si="16"/>
        <v>118</v>
      </c>
      <c r="B118" s="47" t="str">
        <f t="shared" si="17"/>
        <v/>
      </c>
      <c r="C118" s="50"/>
      <c r="D118" s="50"/>
      <c r="AE118" s="49">
        <f t="shared" si="18"/>
        <v>0</v>
      </c>
      <c r="AF118" s="49">
        <f t="shared" si="19"/>
        <v>0</v>
      </c>
      <c r="AG118" s="49">
        <f t="shared" si="24"/>
        <v>0</v>
      </c>
      <c r="AH118" s="49">
        <f t="shared" si="25"/>
        <v>0</v>
      </c>
      <c r="AI118" s="49">
        <f t="shared" si="20"/>
        <v>0</v>
      </c>
      <c r="AJ118" s="49">
        <f t="shared" si="21"/>
        <v>0</v>
      </c>
      <c r="AK118" s="47">
        <f t="shared" si="22"/>
        <v>0</v>
      </c>
      <c r="AL118" s="47">
        <f t="shared" si="23"/>
        <v>0</v>
      </c>
    </row>
    <row r="119" spans="1:38" x14ac:dyDescent="0.2">
      <c r="A119" s="47">
        <f t="shared" si="16"/>
        <v>119</v>
      </c>
      <c r="B119" s="47" t="str">
        <f t="shared" si="17"/>
        <v/>
      </c>
      <c r="C119" s="50"/>
      <c r="D119" s="50"/>
      <c r="AE119" s="49">
        <f t="shared" si="18"/>
        <v>0</v>
      </c>
      <c r="AF119" s="49">
        <f t="shared" si="19"/>
        <v>0</v>
      </c>
      <c r="AG119" s="49">
        <f t="shared" si="24"/>
        <v>0</v>
      </c>
      <c r="AH119" s="49">
        <f t="shared" si="25"/>
        <v>0</v>
      </c>
      <c r="AI119" s="49">
        <f t="shared" si="20"/>
        <v>0</v>
      </c>
      <c r="AJ119" s="49">
        <f t="shared" si="21"/>
        <v>0</v>
      </c>
      <c r="AK119" s="47">
        <f t="shared" si="22"/>
        <v>0</v>
      </c>
      <c r="AL119" s="47">
        <f t="shared" si="23"/>
        <v>0</v>
      </c>
    </row>
    <row r="120" spans="1:38" x14ac:dyDescent="0.2">
      <c r="A120" s="47">
        <f t="shared" si="16"/>
        <v>120</v>
      </c>
      <c r="B120" s="47" t="str">
        <f t="shared" si="17"/>
        <v/>
      </c>
      <c r="C120" s="50"/>
      <c r="D120" s="50"/>
      <c r="AE120" s="49">
        <f t="shared" si="18"/>
        <v>0</v>
      </c>
      <c r="AF120" s="49">
        <f t="shared" si="19"/>
        <v>0</v>
      </c>
      <c r="AG120" s="49">
        <f t="shared" si="24"/>
        <v>0</v>
      </c>
      <c r="AH120" s="49">
        <f t="shared" si="25"/>
        <v>0</v>
      </c>
      <c r="AI120" s="49">
        <f t="shared" si="20"/>
        <v>0</v>
      </c>
      <c r="AJ120" s="49">
        <f t="shared" si="21"/>
        <v>0</v>
      </c>
      <c r="AK120" s="47">
        <f t="shared" si="22"/>
        <v>0</v>
      </c>
      <c r="AL120" s="47">
        <f t="shared" si="23"/>
        <v>0</v>
      </c>
    </row>
  </sheetData>
  <protectedRanges>
    <protectedRange sqref="C2:AD120" name="Zakres1"/>
  </protectedRanges>
  <phoneticPr fontId="15" type="noConversion"/>
  <conditionalFormatting sqref="C19:D19 D20:D21 C22:D24 C28:D120 D25:D27">
    <cfRule type="expression" dxfId="2" priority="4" stopIfTrue="1">
      <formula>AK19&gt;30</formula>
    </cfRule>
  </conditionalFormatting>
  <conditionalFormatting sqref="C27">
    <cfRule type="expression" dxfId="1" priority="1" stopIfTrue="1">
      <formula>AK27&gt;30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showGridLines="0" tabSelected="1" zoomScale="85" zoomScaleNormal="85" workbookViewId="0">
      <selection activeCell="V15" sqref="V15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6" t="s">
        <v>84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2:37" s="1" customFormat="1" ht="12.75" x14ac:dyDescent="0.2">
      <c r="F2" s="12"/>
      <c r="M2" s="12" t="s">
        <v>48</v>
      </c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2:37" s="1" customFormat="1" ht="12.75" x14ac:dyDescent="0.2">
      <c r="F3" s="13"/>
      <c r="K3" s="13" t="s">
        <v>25</v>
      </c>
    </row>
    <row r="4" spans="2:37" x14ac:dyDescent="0.15">
      <c r="AA4" s="3">
        <v>6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8" t="str">
        <f>VLOOKUP($AA$4,dane_łatwe!$A$1:$AJ$120,3,FALSE)</f>
        <v>Nutri Vege Soja napój roślinny czekoladowy smak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  <c r="Y9" s="7"/>
    </row>
    <row r="10" spans="2:37" ht="11.25" customHeight="1" x14ac:dyDescent="0.15">
      <c r="B10" s="7"/>
      <c r="C10" s="2"/>
      <c r="Y10" s="7"/>
      <c r="AA10" s="87"/>
      <c r="AB10" s="87"/>
      <c r="AC10" s="87"/>
      <c r="AD10" s="87"/>
      <c r="AE10" s="87"/>
      <c r="AF10" s="87"/>
      <c r="AG10" s="87"/>
      <c r="AH10" s="87"/>
      <c r="AI10" s="87"/>
      <c r="AJ10" s="87"/>
    </row>
    <row r="11" spans="2:37" ht="16.5" customHeight="1" x14ac:dyDescent="0.15">
      <c r="B11" s="7"/>
      <c r="D11" s="3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2:37" ht="14.1" customHeight="1" x14ac:dyDescent="0.15">
      <c r="B12" s="7"/>
      <c r="C12" s="3" t="s">
        <v>52</v>
      </c>
      <c r="H12" s="78">
        <f>VLOOKUP($AA$4,dane_łatwe!$A$1:$AJ$120,4,FALSE)</f>
        <v>0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5"/>
      <c r="W12" s="5"/>
      <c r="X12" s="5"/>
      <c r="Y12" s="11"/>
      <c r="Z12" s="5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2:37" ht="17.25" customHeight="1" x14ac:dyDescent="0.15">
      <c r="B13" s="7"/>
      <c r="Y13" s="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2:37" ht="11.25" customHeight="1" x14ac:dyDescent="0.15">
      <c r="B14" s="7"/>
      <c r="C14" s="2" t="s">
        <v>2</v>
      </c>
      <c r="Y14" s="7"/>
      <c r="AA14" s="87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2:37" ht="11.25" customHeight="1" x14ac:dyDescent="0.15">
      <c r="B15" s="7"/>
      <c r="C15" s="3" t="s">
        <v>4</v>
      </c>
      <c r="E15" s="77" t="str">
        <f>VLOOKUP($AA$4,dane_łatwe!$A$1:$AJ$120,5,FALSE)</f>
        <v>napój</v>
      </c>
      <c r="F15" s="77"/>
      <c r="G15" s="77"/>
      <c r="H15" s="77"/>
      <c r="I15" s="7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2:37" ht="5.0999999999999996" customHeight="1" x14ac:dyDescent="0.15">
      <c r="B16" s="7"/>
      <c r="Y16" s="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2:36" ht="11.25" customHeight="1" x14ac:dyDescent="0.15">
      <c r="B17" s="7"/>
      <c r="C17" s="2" t="s">
        <v>3</v>
      </c>
      <c r="Y17" s="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2:36" ht="14.1" customHeight="1" x14ac:dyDescent="0.15">
      <c r="B18" s="7"/>
      <c r="C18" s="3" t="s">
        <v>5</v>
      </c>
      <c r="D18" s="78" t="str">
        <f>VLOOKUP($AA$4,dane_łatwe!$A$1:$AJ$120,6,FALSE)</f>
        <v>Nutri Vege</v>
      </c>
      <c r="E18" s="79"/>
      <c r="F18" s="79"/>
      <c r="G18" s="79"/>
      <c r="H18" s="79"/>
      <c r="I18" s="79"/>
      <c r="J18" s="79"/>
      <c r="K18" s="79"/>
      <c r="L18" s="80"/>
      <c r="M18" s="3" t="s">
        <v>90</v>
      </c>
      <c r="Y18" s="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2:36" ht="13.5" customHeight="1" x14ac:dyDescent="0.15">
      <c r="B19" s="7"/>
      <c r="C19" s="3" t="s">
        <v>49</v>
      </c>
      <c r="D19" s="78"/>
      <c r="E19" s="79"/>
      <c r="F19" s="80"/>
      <c r="I19" s="3" t="s">
        <v>50</v>
      </c>
      <c r="O19" s="78"/>
      <c r="P19" s="79"/>
      <c r="Q19" s="79"/>
      <c r="R19" s="79"/>
      <c r="S19" s="79"/>
      <c r="T19" s="79"/>
      <c r="U19" s="80"/>
      <c r="Y19" s="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2:36" x14ac:dyDescent="0.15">
      <c r="B20" s="7"/>
      <c r="C20" s="2" t="s">
        <v>6</v>
      </c>
      <c r="Y20" s="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2:36" ht="14.1" customHeight="1" x14ac:dyDescent="0.15">
      <c r="B21" s="7"/>
      <c r="C21" s="3" t="s">
        <v>81</v>
      </c>
      <c r="H21" s="78" t="str">
        <f>VLOOKUP($AA$4,dane_łatwe!$A$1:$AJ$120,7,FALSE)</f>
        <v>1 L</v>
      </c>
      <c r="I21" s="79"/>
      <c r="J21" s="79"/>
      <c r="K21" s="79"/>
      <c r="L21" s="80"/>
      <c r="N21" s="4"/>
      <c r="O21" s="4"/>
      <c r="P21" s="4"/>
      <c r="Q21" s="4"/>
      <c r="R21" s="4"/>
      <c r="S21" s="91"/>
      <c r="T21" s="91"/>
      <c r="U21" s="91"/>
      <c r="V21" s="91"/>
      <c r="W21" s="91"/>
      <c r="Y21" s="7"/>
      <c r="AA21" s="87"/>
      <c r="AB21" s="87"/>
      <c r="AC21" s="87"/>
      <c r="AD21" s="87"/>
      <c r="AE21" s="87"/>
      <c r="AF21" s="87"/>
      <c r="AG21" s="87"/>
      <c r="AH21" s="87"/>
      <c r="AI21" s="87"/>
      <c r="AJ21" s="87"/>
    </row>
    <row r="22" spans="2:36" ht="5.0999999999999996" customHeight="1" x14ac:dyDescent="0.15">
      <c r="B22" s="7"/>
      <c r="Y22" s="7"/>
      <c r="AA22" s="87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2:36" ht="14.1" customHeight="1" x14ac:dyDescent="0.15">
      <c r="B23" s="7"/>
      <c r="C23" s="2" t="s">
        <v>7</v>
      </c>
      <c r="L23" s="78" t="str">
        <f>VLOOKUP($AA$4,dane_łatwe!$A$1:$AJ$120,9,FALSE)</f>
        <v xml:space="preserve">9 miesięcy </v>
      </c>
      <c r="M23" s="79"/>
      <c r="N23" s="80"/>
      <c r="Y23" s="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2:36" ht="5.0999999999999996" customHeight="1" x14ac:dyDescent="0.15">
      <c r="B24" s="7"/>
      <c r="Y24" s="7"/>
      <c r="AA24" s="87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2:36" ht="14.1" customHeight="1" x14ac:dyDescent="0.15">
      <c r="B25" s="7"/>
      <c r="C25" s="2" t="s">
        <v>11</v>
      </c>
      <c r="Y25" s="7"/>
      <c r="AA25" s="87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2:36" ht="5.0999999999999996" customHeight="1" x14ac:dyDescent="0.15">
      <c r="B26" s="7"/>
      <c r="C26" s="2"/>
      <c r="Y26" s="7"/>
      <c r="AA26" s="87"/>
      <c r="AB26" s="87"/>
      <c r="AC26" s="87"/>
      <c r="AD26" s="87"/>
      <c r="AE26" s="87"/>
      <c r="AF26" s="87"/>
      <c r="AG26" s="87"/>
      <c r="AH26" s="87"/>
      <c r="AI26" s="87"/>
      <c r="AJ26" s="87"/>
    </row>
    <row r="27" spans="2:36" ht="14.1" customHeight="1" x14ac:dyDescent="0.15">
      <c r="B27" s="7"/>
      <c r="C27" s="2" t="s">
        <v>17</v>
      </c>
      <c r="I27" s="77" t="str">
        <f>VLOOKUP($AA$4,dane_łatwe!$A$1:$AJ$120,15,FALSE)</f>
        <v>szt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Y27" s="7"/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2:36" ht="5.0999999999999996" customHeight="1" x14ac:dyDescent="0.15">
      <c r="B28" s="7"/>
      <c r="Y28" s="7"/>
      <c r="AA28" s="87"/>
      <c r="AB28" s="87"/>
      <c r="AC28" s="87"/>
      <c r="AD28" s="87"/>
      <c r="AE28" s="87"/>
      <c r="AF28" s="87"/>
      <c r="AG28" s="87"/>
      <c r="AH28" s="87"/>
      <c r="AI28" s="87"/>
      <c r="AJ28" s="87"/>
    </row>
    <row r="29" spans="2:36" ht="14.1" customHeight="1" x14ac:dyDescent="0.2">
      <c r="B29" s="7"/>
      <c r="C29" s="2" t="s">
        <v>13</v>
      </c>
      <c r="K29" s="81" t="str">
        <f>VLOOKUP($AA$4,dane_łatwe!$A$1:$AJ$120,16,FALSE)</f>
        <v>5901886034217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  <c r="Y29" s="7"/>
      <c r="AA29" s="87"/>
      <c r="AB29" s="87"/>
      <c r="AC29" s="87"/>
      <c r="AD29" s="87"/>
      <c r="AE29" s="87"/>
      <c r="AF29" s="87"/>
      <c r="AG29" s="87"/>
      <c r="AH29" s="87"/>
      <c r="AI29" s="87"/>
      <c r="AJ29" s="8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  <c r="AA30" s="87"/>
      <c r="AB30" s="87"/>
      <c r="AC30" s="87"/>
      <c r="AD30" s="87"/>
      <c r="AE30" s="87"/>
      <c r="AF30" s="87"/>
      <c r="AG30" s="87"/>
      <c r="AH30" s="87"/>
      <c r="AI30" s="87"/>
      <c r="AJ30" s="87"/>
    </row>
    <row r="31" spans="2:36" ht="14.25" customHeight="1" x14ac:dyDescent="0.2">
      <c r="B31" s="7"/>
      <c r="C31" s="2" t="s">
        <v>14</v>
      </c>
      <c r="K31" s="81" t="str">
        <f>VLOOKUP($AA$4,dane_łatwe!$A$1:$AJ$120,17,FALSE)</f>
        <v>5901886034224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  <c r="Y31" s="7"/>
      <c r="AA31" s="87"/>
      <c r="AB31" s="87"/>
      <c r="AC31" s="87"/>
      <c r="AD31" s="87"/>
      <c r="AE31" s="87"/>
      <c r="AF31" s="87"/>
      <c r="AG31" s="87"/>
      <c r="AH31" s="87"/>
      <c r="AI31" s="87"/>
      <c r="AJ31" s="87"/>
    </row>
    <row r="32" spans="2:36" ht="10.5" customHeight="1" x14ac:dyDescent="0.15">
      <c r="B32" s="7"/>
      <c r="Y32" s="7"/>
      <c r="AA32" s="87"/>
      <c r="AB32" s="87"/>
      <c r="AC32" s="87"/>
      <c r="AD32" s="87"/>
      <c r="AE32" s="87"/>
      <c r="AF32" s="87"/>
      <c r="AG32" s="87"/>
      <c r="AH32" s="87"/>
      <c r="AI32" s="87"/>
      <c r="AJ32" s="87"/>
    </row>
    <row r="33" spans="2:36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  <c r="AA33" s="87"/>
      <c r="AB33" s="87"/>
      <c r="AC33" s="87"/>
      <c r="AD33" s="87"/>
      <c r="AE33" s="87"/>
      <c r="AF33" s="87"/>
      <c r="AG33" s="87"/>
      <c r="AH33" s="87"/>
      <c r="AI33" s="87"/>
      <c r="AJ33" s="87"/>
    </row>
    <row r="34" spans="2:36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  <c r="AA34" s="87"/>
      <c r="AB34" s="87"/>
      <c r="AC34" s="87"/>
      <c r="AD34" s="87"/>
      <c r="AE34" s="87"/>
      <c r="AF34" s="87"/>
      <c r="AG34" s="87"/>
      <c r="AH34" s="87"/>
      <c r="AI34" s="87"/>
      <c r="AJ34" s="87"/>
    </row>
    <row r="35" spans="2:36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  <c r="AA35" s="87"/>
      <c r="AB35" s="87"/>
      <c r="AC35" s="87"/>
      <c r="AD35" s="87"/>
      <c r="AE35" s="87"/>
      <c r="AF35" s="87"/>
      <c r="AG35" s="87"/>
      <c r="AH35" s="87"/>
      <c r="AI35" s="87"/>
      <c r="AJ35" s="87"/>
    </row>
    <row r="36" spans="2:36" ht="5.0999999999999996" customHeight="1" x14ac:dyDescent="0.15">
      <c r="B36" s="7"/>
      <c r="Y36" s="7"/>
      <c r="AA36" s="87"/>
      <c r="AB36" s="87"/>
      <c r="AC36" s="87"/>
      <c r="AD36" s="87"/>
      <c r="AE36" s="87"/>
      <c r="AF36" s="87"/>
      <c r="AG36" s="87"/>
      <c r="AH36" s="87"/>
      <c r="AI36" s="87"/>
      <c r="AJ36" s="87"/>
    </row>
    <row r="37" spans="2:36" ht="14.1" customHeight="1" x14ac:dyDescent="0.15">
      <c r="B37" s="7"/>
      <c r="C37" s="2" t="s">
        <v>15</v>
      </c>
      <c r="F37" s="92">
        <f>VLOOKUP($AA$4,dane_łatwe!$A$1:$AJ$120,13,FALSE)</f>
        <v>0.05</v>
      </c>
      <c r="G37" s="79"/>
      <c r="H37" s="80"/>
      <c r="L37" s="2" t="s">
        <v>16</v>
      </c>
      <c r="O37" s="4"/>
      <c r="P37" s="78" t="str">
        <f>VLOOKUP($AA$4,dane_łatwe!$A$1:$AJ$120,10,FALSE)</f>
        <v>11.07.19.0</v>
      </c>
      <c r="Q37" s="79"/>
      <c r="R37" s="79"/>
      <c r="S37" s="79"/>
      <c r="T37" s="79"/>
      <c r="U37" s="79"/>
      <c r="V37" s="80"/>
      <c r="Y37" s="7"/>
      <c r="AA37" s="87"/>
      <c r="AB37" s="87"/>
      <c r="AC37" s="87"/>
      <c r="AD37" s="87"/>
      <c r="AE37" s="87"/>
      <c r="AF37" s="87"/>
      <c r="AG37" s="87"/>
      <c r="AH37" s="87"/>
      <c r="AI37" s="87"/>
      <c r="AJ37" s="87"/>
    </row>
    <row r="38" spans="2:36" ht="5.0999999999999996" customHeight="1" x14ac:dyDescent="0.15">
      <c r="B38" s="7"/>
      <c r="Y38" s="7"/>
      <c r="AA38" s="87"/>
      <c r="AB38" s="87"/>
      <c r="AC38" s="87"/>
      <c r="AD38" s="87"/>
      <c r="AE38" s="87"/>
      <c r="AF38" s="87"/>
      <c r="AG38" s="87"/>
      <c r="AH38" s="87"/>
      <c r="AI38" s="87"/>
      <c r="AJ38" s="87"/>
    </row>
    <row r="39" spans="2:36" ht="14.1" customHeight="1" x14ac:dyDescent="0.15">
      <c r="B39" s="7"/>
      <c r="C39" s="2" t="s">
        <v>53</v>
      </c>
      <c r="G39" s="88">
        <f>VLOOKUP($AA$4,dane_łatwe!$A$1:$AJ$120,11,FALSE)</f>
        <v>0</v>
      </c>
      <c r="H39" s="89"/>
      <c r="I39" s="89"/>
      <c r="J39" s="90"/>
      <c r="K39" s="3" t="s">
        <v>26</v>
      </c>
      <c r="M39" s="2" t="s">
        <v>20</v>
      </c>
      <c r="R39" s="88">
        <f>VLOOKUP($AA$4,dane_łatwe!$A$1:$AJ$120,12,FALSE)</f>
        <v>0</v>
      </c>
      <c r="S39" s="89"/>
      <c r="T39" s="89"/>
      <c r="U39" s="90"/>
      <c r="V39" s="3" t="s">
        <v>26</v>
      </c>
      <c r="Y39" s="7"/>
      <c r="AA39" s="87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2:36" ht="5.0999999999999996" customHeight="1" x14ac:dyDescent="0.15">
      <c r="B40" s="7"/>
      <c r="Y40" s="7"/>
      <c r="AA40" s="87"/>
      <c r="AB40" s="87"/>
      <c r="AC40" s="87"/>
      <c r="AD40" s="87"/>
      <c r="AE40" s="87"/>
      <c r="AF40" s="87"/>
      <c r="AG40" s="87"/>
      <c r="AH40" s="87"/>
      <c r="AI40" s="87"/>
      <c r="AJ40" s="87"/>
    </row>
    <row r="41" spans="2:36" ht="14.1" customHeight="1" x14ac:dyDescent="0.15">
      <c r="B41" s="7"/>
      <c r="C41" s="2" t="s">
        <v>22</v>
      </c>
      <c r="E41" s="78" t="str">
        <f>VLOOKUP($AA$4,dane_łatwe!$A$1:$AJ$120,14,FALSE)</f>
        <v>IC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Y41" s="7"/>
      <c r="AA41" s="87"/>
      <c r="AB41" s="87"/>
      <c r="AC41" s="87"/>
      <c r="AD41" s="87"/>
      <c r="AE41" s="87"/>
      <c r="AF41" s="87"/>
      <c r="AG41" s="87"/>
      <c r="AH41" s="87"/>
      <c r="AI41" s="87"/>
      <c r="AJ41" s="87"/>
    </row>
    <row r="42" spans="2:36" x14ac:dyDescent="0.15">
      <c r="B42" s="7"/>
      <c r="I42" s="6"/>
      <c r="J42" s="6" t="s">
        <v>21</v>
      </c>
      <c r="K42" s="6"/>
      <c r="Y42" s="7"/>
      <c r="AA42" s="87"/>
      <c r="AB42" s="87"/>
      <c r="AC42" s="87"/>
      <c r="AD42" s="87"/>
      <c r="AE42" s="87"/>
      <c r="AF42" s="87"/>
      <c r="AG42" s="87"/>
      <c r="AH42" s="87"/>
      <c r="AI42" s="87"/>
      <c r="AJ42" s="87"/>
    </row>
    <row r="43" spans="2:36" ht="5.0999999999999996" customHeight="1" x14ac:dyDescent="0.15">
      <c r="B43" s="7"/>
      <c r="Y43" s="7"/>
      <c r="AA43" s="87"/>
      <c r="AB43" s="87"/>
      <c r="AC43" s="87"/>
      <c r="AD43" s="87"/>
      <c r="AE43" s="87"/>
      <c r="AF43" s="87"/>
      <c r="AG43" s="87"/>
      <c r="AH43" s="87"/>
      <c r="AI43" s="87"/>
      <c r="AJ43" s="87"/>
    </row>
    <row r="44" spans="2:36" x14ac:dyDescent="0.15">
      <c r="B44" s="7"/>
      <c r="D44" s="2" t="s">
        <v>47</v>
      </c>
      <c r="F44" s="84">
        <f>VLOOKUP($AA$4,dane_łatwe!$A$1:$AJ$120,8,FALSE)</f>
        <v>43889</v>
      </c>
      <c r="G44" s="85"/>
      <c r="H44" s="85"/>
      <c r="N44" s="2" t="s">
        <v>23</v>
      </c>
      <c r="Y44" s="7"/>
      <c r="AA44" s="87"/>
      <c r="AB44" s="87"/>
      <c r="AC44" s="87"/>
      <c r="AD44" s="87"/>
      <c r="AE44" s="87"/>
      <c r="AF44" s="87"/>
      <c r="AG44" s="87"/>
      <c r="AH44" s="87"/>
      <c r="AI44" s="87"/>
      <c r="AJ44" s="87"/>
    </row>
    <row r="45" spans="2:36" ht="5.0999999999999996" customHeight="1" x14ac:dyDescent="0.15">
      <c r="B45" s="7"/>
      <c r="Y45" s="7"/>
      <c r="AA45" s="87"/>
      <c r="AB45" s="87"/>
      <c r="AC45" s="87"/>
      <c r="AD45" s="87"/>
      <c r="AE45" s="87"/>
      <c r="AF45" s="87"/>
      <c r="AG45" s="87"/>
      <c r="AH45" s="87"/>
      <c r="AI45" s="87"/>
      <c r="AJ45" s="87"/>
    </row>
    <row r="46" spans="2:36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  <c r="AA46" s="87"/>
      <c r="AB46" s="87"/>
      <c r="AC46" s="87"/>
      <c r="AD46" s="87"/>
      <c r="AE46" s="87"/>
      <c r="AF46" s="87"/>
      <c r="AG46" s="87"/>
      <c r="AH46" s="87"/>
      <c r="AI46" s="87"/>
      <c r="AJ46" s="87"/>
    </row>
    <row r="47" spans="2:36" ht="5.0999999999999996" customHeight="1" x14ac:dyDescent="0.15">
      <c r="B47" s="7"/>
      <c r="Y47" s="7"/>
      <c r="AA47" s="87"/>
      <c r="AB47" s="87"/>
      <c r="AC47" s="87"/>
      <c r="AD47" s="87"/>
      <c r="AE47" s="87"/>
      <c r="AF47" s="87"/>
      <c r="AG47" s="87"/>
      <c r="AH47" s="87"/>
      <c r="AI47" s="87"/>
      <c r="AJ47" s="87"/>
    </row>
    <row r="48" spans="2:36" ht="14.1" customHeight="1" x14ac:dyDescent="0.15">
      <c r="B48" s="7"/>
      <c r="C48" s="19" t="s">
        <v>8</v>
      </c>
      <c r="Y48" s="7"/>
      <c r="AA48" s="87"/>
      <c r="AB48" s="87"/>
      <c r="AC48" s="87"/>
      <c r="AD48" s="87"/>
      <c r="AE48" s="87"/>
      <c r="AF48" s="87"/>
      <c r="AG48" s="87"/>
      <c r="AH48" s="87"/>
      <c r="AI48" s="87"/>
      <c r="AJ48" s="8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8"/>
      <c r="F50" s="79"/>
      <c r="G50" s="79"/>
      <c r="H50" s="79"/>
      <c r="I50" s="79"/>
      <c r="J50" s="79"/>
      <c r="K50" s="79"/>
      <c r="L50" s="79"/>
      <c r="M50" s="80"/>
      <c r="O50" s="2" t="s">
        <v>12</v>
      </c>
      <c r="T50" s="78"/>
      <c r="U50" s="79"/>
      <c r="V50" s="79"/>
      <c r="W50" s="80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27</v>
      </c>
      <c r="G52" s="78"/>
      <c r="H52" s="79"/>
      <c r="I52" s="79"/>
      <c r="J52" s="79"/>
      <c r="K52" s="79"/>
      <c r="L52" s="80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22</v>
      </c>
      <c r="E54" s="78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Y54" s="7"/>
    </row>
    <row r="55" spans="2:25" ht="14.1" customHeight="1" x14ac:dyDescent="0.15">
      <c r="B55" s="7"/>
      <c r="I55" s="6"/>
      <c r="J55" s="6" t="s">
        <v>21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47</v>
      </c>
      <c r="N57" s="2" t="s">
        <v>23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42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30</v>
      </c>
      <c r="D68" s="3" t="s">
        <v>28</v>
      </c>
      <c r="E68" s="78">
        <f>VLOOKUP($AA$4,dane_łatwe!$A$1:$AJ$120,18,FALSE)</f>
        <v>6</v>
      </c>
      <c r="F68" s="79"/>
      <c r="G68" s="80"/>
      <c r="H68" s="3" t="s">
        <v>32</v>
      </c>
      <c r="J68" s="3" t="s">
        <v>28</v>
      </c>
      <c r="K68" s="88">
        <f>VLOOKUP($AA$4,dane_łatwe!$A$1:$AJ$120,33,FALSE)</f>
        <v>6.3480000000000008</v>
      </c>
      <c r="L68" s="89"/>
      <c r="M68" s="90"/>
      <c r="N68" s="3" t="s">
        <v>33</v>
      </c>
      <c r="Q68" s="3" t="s">
        <v>28</v>
      </c>
      <c r="R68" s="88">
        <f>VLOOKUP($AA$4,dane_łatwe!$A$1:$AJ$120,34,FALSE)</f>
        <v>6.588000000000001</v>
      </c>
      <c r="S68" s="89"/>
      <c r="T68" s="90"/>
      <c r="U68" s="3" t="s">
        <v>35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29</v>
      </c>
      <c r="D70" s="3" t="s">
        <v>28</v>
      </c>
      <c r="E70" s="78">
        <f>VLOOKUP($AA$4,dane_łatwe!$A$1:$AJ$120,19,FALSE)</f>
        <v>24</v>
      </c>
      <c r="F70" s="79"/>
      <c r="G70" s="80"/>
      <c r="H70" s="3" t="s">
        <v>34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31</v>
      </c>
      <c r="D72" s="3" t="s">
        <v>28</v>
      </c>
      <c r="E72" s="78">
        <f>VLOOKUP($AA$4,dane_łatwe!$A$1:$AJ$120,32,FALSE)</f>
        <v>120</v>
      </c>
      <c r="F72" s="79"/>
      <c r="G72" s="80"/>
      <c r="H72" s="3" t="s">
        <v>34</v>
      </c>
      <c r="J72" s="3" t="s">
        <v>28</v>
      </c>
      <c r="K72" s="88">
        <f>VLOOKUP($AA$4,dane_łatwe!$A$1:$AJ$120,35,FALSE)</f>
        <v>761.7600000000001</v>
      </c>
      <c r="L72" s="89"/>
      <c r="M72" s="90"/>
      <c r="N72" s="3" t="s">
        <v>33</v>
      </c>
      <c r="Q72" s="3" t="s">
        <v>28</v>
      </c>
      <c r="R72" s="88">
        <f>VLOOKUP($AA$4,dane_łatwe!$A$1:$AJ$120,36,FALSE)</f>
        <v>790.56000000000017</v>
      </c>
      <c r="S72" s="89"/>
      <c r="T72" s="90"/>
      <c r="U72" s="3" t="s">
        <v>35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28</v>
      </c>
      <c r="E74" s="78">
        <f>VLOOKUP($AA$4,dane_łatwe!$A$1:$AJ$120,20,FALSE)</f>
        <v>5</v>
      </c>
      <c r="F74" s="79"/>
      <c r="G74" s="80"/>
      <c r="H74" s="3" t="s">
        <v>36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43</v>
      </c>
      <c r="E76" s="4"/>
      <c r="F76" s="4"/>
      <c r="G76" s="96" t="s">
        <v>37</v>
      </c>
      <c r="H76" s="97"/>
      <c r="I76" s="98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93" t="s">
        <v>38</v>
      </c>
      <c r="M77" s="19" t="s">
        <v>18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94"/>
      <c r="M78" s="3" t="s">
        <v>37</v>
      </c>
      <c r="Q78" s="3" t="s">
        <v>39</v>
      </c>
      <c r="U78" s="3" t="s">
        <v>38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94"/>
      <c r="M79" s="78">
        <f>VLOOKUP($AA$4,dane_łatwe!$A$1:$AJ$120,21,FALSE)</f>
        <v>7.9</v>
      </c>
      <c r="N79" s="80"/>
      <c r="O79" s="3" t="s">
        <v>40</v>
      </c>
      <c r="Q79" s="78">
        <f>VLOOKUP($AA$4,dane_łatwe!$A$1:$AJ$120,22,FALSE)</f>
        <v>7.4</v>
      </c>
      <c r="R79" s="80"/>
      <c r="S79" s="3" t="s">
        <v>40</v>
      </c>
      <c r="U79" s="78">
        <f>VLOOKUP($AA$4,dane_łatwe!$A$1:$AJ$120,23,FALSE)</f>
        <v>24.5</v>
      </c>
      <c r="V79" s="80"/>
      <c r="W79" s="3" t="s">
        <v>40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95"/>
      <c r="M80" s="19" t="s">
        <v>19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37</v>
      </c>
      <c r="Q81" s="3" t="s">
        <v>39</v>
      </c>
      <c r="U81" s="3" t="s">
        <v>38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39</v>
      </c>
      <c r="J82" s="41"/>
      <c r="K82" s="41"/>
      <c r="M82" s="78">
        <f>VLOOKUP($AA$4,dane_łatwe!$A$1:$AJ$120,24,FALSE)</f>
        <v>15.5</v>
      </c>
      <c r="N82" s="80"/>
      <c r="O82" s="3" t="s">
        <v>40</v>
      </c>
      <c r="Q82" s="78">
        <f>VLOOKUP($AA$4,dane_łatwe!$A$1:$AJ$120,25,FALSE)</f>
        <v>25</v>
      </c>
      <c r="R82" s="80"/>
      <c r="S82" s="3" t="s">
        <v>40</v>
      </c>
      <c r="U82" s="78">
        <f>VLOOKUP($AA$4,dane_łatwe!$A$1:$AJ$120,26,FALSE)</f>
        <v>25.5</v>
      </c>
      <c r="V82" s="80"/>
      <c r="W82" s="3" t="s">
        <v>40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41</v>
      </c>
      <c r="Y83" s="7"/>
    </row>
    <row r="84" spans="2:25" ht="14.1" customHeight="1" x14ac:dyDescent="0.15">
      <c r="B84" s="7"/>
      <c r="M84" s="3" t="s">
        <v>37</v>
      </c>
      <c r="Q84" s="3" t="s">
        <v>39</v>
      </c>
      <c r="U84" s="3" t="s">
        <v>38</v>
      </c>
      <c r="Y84" s="7"/>
    </row>
    <row r="85" spans="2:25" ht="14.1" customHeight="1" x14ac:dyDescent="0.15">
      <c r="B85" s="7"/>
      <c r="J85" s="4"/>
      <c r="K85" s="4"/>
      <c r="M85" s="78">
        <f>VLOOKUP($AA$4,dane_łatwe!$A$1:$AJ$120,27,FALSE)</f>
        <v>120</v>
      </c>
      <c r="N85" s="80"/>
      <c r="O85" s="3" t="s">
        <v>40</v>
      </c>
      <c r="Q85" s="78">
        <f>VLOOKUP($AA$4,dane_łatwe!$A$1:$AJ$120,28,FALSE)</f>
        <v>80</v>
      </c>
      <c r="R85" s="80"/>
      <c r="S85" s="3" t="s">
        <v>40</v>
      </c>
      <c r="U85" s="78">
        <f>VLOOKUP($AA$4,dane_łatwe!$A$1:$AJ$120,31,FALSE)</f>
        <v>127.5</v>
      </c>
      <c r="V85" s="80"/>
      <c r="W85" s="3" t="s">
        <v>40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22</v>
      </c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80"/>
      <c r="Y87" s="7"/>
    </row>
    <row r="88" spans="2:25" ht="14.1" customHeight="1" x14ac:dyDescent="0.15">
      <c r="B88" s="7"/>
      <c r="I88" s="6"/>
      <c r="J88" s="6" t="s">
        <v>21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24</v>
      </c>
      <c r="N90" s="2" t="s">
        <v>23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44</v>
      </c>
      <c r="Y94" s="7"/>
    </row>
    <row r="95" spans="2:25" ht="12.75" customHeight="1" x14ac:dyDescent="0.15">
      <c r="B95" s="7"/>
      <c r="C95" s="2" t="s">
        <v>45</v>
      </c>
      <c r="F95" s="78"/>
      <c r="G95" s="79"/>
      <c r="H95" s="79"/>
      <c r="I95" s="80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46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22</v>
      </c>
      <c r="E99" s="78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80"/>
      <c r="Y99" s="7"/>
    </row>
    <row r="100" spans="2:25" ht="14.1" customHeight="1" x14ac:dyDescent="0.15">
      <c r="B100" s="7"/>
      <c r="I100" s="6"/>
      <c r="J100" s="6" t="s">
        <v>21</v>
      </c>
      <c r="K100" s="6"/>
      <c r="Y100" s="7"/>
    </row>
    <row r="101" spans="2:25" ht="14.1" customHeight="1" x14ac:dyDescent="0.15">
      <c r="B101" s="7"/>
      <c r="D101" s="2" t="s">
        <v>24</v>
      </c>
      <c r="N101" s="2" t="s">
        <v>23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U85:V85"/>
    <mergeCell ref="J77:J80"/>
    <mergeCell ref="G76:I76"/>
    <mergeCell ref="U79:V79"/>
    <mergeCell ref="U82:V82"/>
    <mergeCell ref="E74:G74"/>
    <mergeCell ref="E70:G70"/>
    <mergeCell ref="E72:G72"/>
    <mergeCell ref="R72:T72"/>
    <mergeCell ref="K72:M72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68:G68"/>
    <mergeCell ref="T50:W50"/>
    <mergeCell ref="L23:N23"/>
    <mergeCell ref="H21:L21"/>
    <mergeCell ref="K68:M68"/>
    <mergeCell ref="R68:T68"/>
    <mergeCell ref="F37:H37"/>
    <mergeCell ref="P37:V37"/>
    <mergeCell ref="E54:S54"/>
    <mergeCell ref="G52:L52"/>
    <mergeCell ref="E50:M50"/>
    <mergeCell ref="E15:I15"/>
    <mergeCell ref="D19:F19"/>
    <mergeCell ref="K31:W31"/>
    <mergeCell ref="F44:H44"/>
    <mergeCell ref="AA1:AK2"/>
    <mergeCell ref="H9:U9"/>
    <mergeCell ref="O19:U19"/>
    <mergeCell ref="AA10:AJ48"/>
    <mergeCell ref="H12:U12"/>
    <mergeCell ref="D18:L18"/>
    <mergeCell ref="R39:U39"/>
    <mergeCell ref="E41:S41"/>
    <mergeCell ref="S21:W21"/>
    <mergeCell ref="I27:T27"/>
    <mergeCell ref="K29:W29"/>
    <mergeCell ref="G39:J39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2734E166ED704CBB9D360168441602" ma:contentTypeVersion="0" ma:contentTypeDescription="Utwórz nowy dokument." ma:contentTypeScope="" ma:versionID="073350add715ee3fda2b4abedb95a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5B4F3D-94B7-4BAB-B42D-018F97AB8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E14AAD-69A7-4808-A667-FF295C9C0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4966D1-4819-4CEB-BA7B-5AB7C7C579B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Matusiak Karol</cp:lastModifiedBy>
  <cp:lastPrinted>2016-12-28T13:14:35Z</cp:lastPrinted>
  <dcterms:created xsi:type="dcterms:W3CDTF">2003-02-09T16:50:03Z</dcterms:created>
  <dcterms:modified xsi:type="dcterms:W3CDTF">2020-03-30T06:55:34Z</dcterms:modified>
</cp:coreProperties>
</file>