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2.05\"/>
    </mc:Choice>
  </mc:AlternateContent>
  <bookViews>
    <workbookView xWindow="0" yWindow="0" windowWidth="15576" windowHeight="11760" tabRatio="599"/>
  </bookViews>
  <sheets>
    <sheet name="ZAMÓWIENIE POLMLEK " sheetId="8" r:id="rId1"/>
    <sheet name="ZAMÓWIENIE POLMLEK_HORECA" sheetId="9" r:id="rId2"/>
    <sheet name="ZAMÓWIENIE SERY CEKO_GOLISZEW" sheetId="7" r:id="rId3"/>
    <sheet name="Arkusz1" sheetId="5" state="hidden" r:id="rId4"/>
  </sheets>
  <definedNames>
    <definedName name="_xlnm._FilterDatabase" localSheetId="0" hidden="1">'ZAMÓWIENIE POLMLEK '!$B$13:$M$117</definedName>
    <definedName name="_xlnm._FilterDatabase" localSheetId="1" hidden="1">'ZAMÓWIENIE POLMLEK_HORECA'!$B$13:$V$93</definedName>
    <definedName name="_xlnm._FilterDatabase" localSheetId="2" hidden="1">'ZAMÓWIENIE SERY CEKO_GOLISZEW'!$B$13:$V$31</definedName>
    <definedName name="_xlnm.Print_Area" localSheetId="0">'ZAMÓWIENIE POLMLEK '!$B$2:$Q$117</definedName>
    <definedName name="_xlnm.Print_Area" localSheetId="1">'ZAMÓWIENIE POLMLEK_HORECA'!$A$1:$T$94</definedName>
    <definedName name="_xlnm.Print_Area" localSheetId="2">'ZAMÓWIENIE SERY CEKO_GOLISZEW'!$A$1:$T$32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3" i="9" l="1"/>
  <c r="O93" i="9" s="1"/>
  <c r="K93" i="9"/>
  <c r="Q90" i="9"/>
  <c r="O90" i="9" s="1"/>
  <c r="Q89" i="9"/>
  <c r="O89" i="9"/>
  <c r="Q87" i="9"/>
  <c r="O87" i="9" s="1"/>
  <c r="Q84" i="9"/>
  <c r="O84" i="9" s="1"/>
  <c r="Q83" i="9"/>
  <c r="O83" i="9" s="1"/>
  <c r="Q82" i="9"/>
  <c r="O82" i="9"/>
  <c r="Q81" i="9"/>
  <c r="O81" i="9" s="1"/>
  <c r="Q80" i="9"/>
  <c r="O80" i="9" s="1"/>
  <c r="Q79" i="9"/>
  <c r="O79" i="9" s="1"/>
  <c r="K78" i="9"/>
  <c r="Q78" i="9" s="1"/>
  <c r="O78" i="9" s="1"/>
  <c r="Q77" i="9"/>
  <c r="O77" i="9" s="1"/>
  <c r="K77" i="9"/>
  <c r="Q76" i="9"/>
  <c r="O76" i="9" s="1"/>
  <c r="K76" i="9"/>
  <c r="K75" i="9"/>
  <c r="Q75" i="9" s="1"/>
  <c r="O75" i="9" s="1"/>
  <c r="K74" i="9"/>
  <c r="Q74" i="9" s="1"/>
  <c r="O74" i="9" s="1"/>
  <c r="K73" i="9"/>
  <c r="Q73" i="9" s="1"/>
  <c r="O73" i="9" s="1"/>
  <c r="Q71" i="9"/>
  <c r="O71" i="9" s="1"/>
  <c r="N71" i="9"/>
  <c r="Q70" i="9"/>
  <c r="O70" i="9"/>
  <c r="N70" i="9"/>
  <c r="Q69" i="9"/>
  <c r="N69" i="9"/>
  <c r="O69" i="9" s="1"/>
  <c r="Q68" i="9"/>
  <c r="O68" i="9" s="1"/>
  <c r="N68" i="9"/>
  <c r="Q67" i="9"/>
  <c r="O67" i="9" s="1"/>
  <c r="N67" i="9"/>
  <c r="Q66" i="9"/>
  <c r="O66" i="9"/>
  <c r="N66" i="9"/>
  <c r="Q65" i="9"/>
  <c r="O65" i="9" s="1"/>
  <c r="N65" i="9"/>
  <c r="Q64" i="9"/>
  <c r="N64" i="9"/>
  <c r="O64" i="9" s="1"/>
  <c r="Q63" i="9"/>
  <c r="O63" i="9" s="1"/>
  <c r="N63" i="9"/>
  <c r="Q62" i="9"/>
  <c r="O62" i="9"/>
  <c r="N62" i="9"/>
  <c r="Q61" i="9"/>
  <c r="N61" i="9"/>
  <c r="O61" i="9" s="1"/>
  <c r="Q60" i="9"/>
  <c r="O60" i="9" s="1"/>
  <c r="N60" i="9"/>
  <c r="Q59" i="9"/>
  <c r="O59" i="9" s="1"/>
  <c r="N59" i="9"/>
  <c r="Q58" i="9"/>
  <c r="O58" i="9"/>
  <c r="N58" i="9"/>
  <c r="Q57" i="9"/>
  <c r="O57" i="9" s="1"/>
  <c r="N57" i="9"/>
  <c r="Q55" i="9"/>
  <c r="O55" i="9"/>
  <c r="N55" i="9"/>
  <c r="Q53" i="9"/>
  <c r="O53" i="9"/>
  <c r="N53" i="9"/>
  <c r="Q51" i="9"/>
  <c r="O51" i="9"/>
  <c r="N51" i="9"/>
  <c r="Q50" i="9"/>
  <c r="O50" i="9"/>
  <c r="N50" i="9"/>
  <c r="Q49" i="9"/>
  <c r="O49" i="9"/>
  <c r="N49" i="9"/>
  <c r="Q47" i="9"/>
  <c r="O47" i="9"/>
  <c r="Q46" i="9"/>
  <c r="O46" i="9"/>
  <c r="N46" i="9"/>
  <c r="Q45" i="9"/>
  <c r="O45" i="9"/>
  <c r="N45" i="9"/>
  <c r="Q43" i="9"/>
  <c r="O43" i="9"/>
  <c r="N43" i="9"/>
  <c r="Q42" i="9"/>
  <c r="O42" i="9"/>
  <c r="N42" i="9"/>
  <c r="Q39" i="9"/>
  <c r="O39" i="9"/>
  <c r="Q37" i="9"/>
  <c r="O37" i="9"/>
  <c r="Q36" i="9"/>
  <c r="O36" i="9"/>
  <c r="Q35" i="9"/>
  <c r="O35" i="9"/>
  <c r="Q34" i="9"/>
  <c r="O34" i="9"/>
  <c r="N34" i="9"/>
  <c r="Q33" i="9"/>
  <c r="O33" i="9"/>
  <c r="N33" i="9"/>
  <c r="Q30" i="9"/>
  <c r="O30" i="9"/>
  <c r="Q29" i="9"/>
  <c r="O29" i="9"/>
  <c r="Q27" i="9"/>
  <c r="O27" i="9"/>
  <c r="N27" i="9"/>
  <c r="R26" i="9"/>
  <c r="Q25" i="9"/>
  <c r="O25" i="9"/>
  <c r="N25" i="9"/>
  <c r="Q24" i="9"/>
  <c r="O24" i="9"/>
  <c r="N24" i="9"/>
  <c r="Q21" i="9"/>
  <c r="O21" i="9"/>
  <c r="N21" i="9"/>
  <c r="Q20" i="9"/>
  <c r="O20" i="9"/>
  <c r="N20" i="9"/>
  <c r="Q19" i="9"/>
  <c r="O19" i="9"/>
  <c r="N19" i="9"/>
  <c r="Q16" i="9"/>
  <c r="O16" i="9"/>
  <c r="N16" i="9"/>
  <c r="Q15" i="9"/>
  <c r="O15" i="9"/>
  <c r="N15" i="9"/>
  <c r="Q14" i="9"/>
  <c r="O14" i="9"/>
  <c r="N14" i="9"/>
  <c r="H8" i="9"/>
  <c r="D4" i="9"/>
  <c r="I8" i="9" s="1"/>
  <c r="R6" i="9" s="1"/>
  <c r="D4" i="8"/>
  <c r="I8" i="8" s="1"/>
  <c r="P6" i="8" s="1"/>
  <c r="H8" i="8"/>
  <c r="M16" i="8"/>
  <c r="N16" i="8"/>
  <c r="P16" i="8"/>
  <c r="M17" i="8"/>
  <c r="N17" i="8"/>
  <c r="P17" i="8"/>
  <c r="M18" i="8"/>
  <c r="N18" i="8"/>
  <c r="P18" i="8"/>
  <c r="M21" i="8"/>
  <c r="N21" i="8"/>
  <c r="P21" i="8"/>
  <c r="M22" i="8"/>
  <c r="N22" i="8"/>
  <c r="P22" i="8"/>
  <c r="M23" i="8"/>
  <c r="N23" i="8"/>
  <c r="P23" i="8"/>
  <c r="M24" i="8"/>
  <c r="N24" i="8"/>
  <c r="P24" i="8"/>
  <c r="M25" i="8"/>
  <c r="N25" i="8"/>
  <c r="P25" i="8"/>
  <c r="M27" i="8"/>
  <c r="N27" i="8"/>
  <c r="P27" i="8"/>
  <c r="N28" i="8"/>
  <c r="P28" i="8"/>
  <c r="N29" i="8"/>
  <c r="P29" i="8"/>
  <c r="N30" i="8"/>
  <c r="P30" i="8"/>
  <c r="M33" i="8"/>
  <c r="N33" i="8"/>
  <c r="P33" i="8"/>
  <c r="M34" i="8"/>
  <c r="N34" i="8"/>
  <c r="P34" i="8"/>
  <c r="M35" i="8"/>
  <c r="N35" i="8"/>
  <c r="P35" i="8"/>
  <c r="M36" i="8"/>
  <c r="N36" i="8"/>
  <c r="P36" i="8"/>
  <c r="M38" i="8"/>
  <c r="N38" i="8"/>
  <c r="P38" i="8"/>
  <c r="M39" i="8"/>
  <c r="N39" i="8"/>
  <c r="P39" i="8"/>
  <c r="J40" i="8"/>
  <c r="M40" i="8" s="1"/>
  <c r="N40" i="8"/>
  <c r="M41" i="8"/>
  <c r="N41" i="8"/>
  <c r="P41" i="8"/>
  <c r="N43" i="8"/>
  <c r="P43" i="8"/>
  <c r="N45" i="8"/>
  <c r="P45" i="8"/>
  <c r="N46" i="8"/>
  <c r="P46" i="8"/>
  <c r="N47" i="8"/>
  <c r="P47" i="8"/>
  <c r="M49" i="8"/>
  <c r="N49" i="8"/>
  <c r="P49" i="8"/>
  <c r="M50" i="8"/>
  <c r="N50" i="8"/>
  <c r="P50" i="8"/>
  <c r="M51" i="8"/>
  <c r="N51" i="8"/>
  <c r="P51" i="8"/>
  <c r="M52" i="8"/>
  <c r="N52" i="8"/>
  <c r="P52" i="8"/>
  <c r="M55" i="8"/>
  <c r="N55" i="8"/>
  <c r="P55" i="8"/>
  <c r="M56" i="8"/>
  <c r="N56" i="8"/>
  <c r="P56" i="8"/>
  <c r="M57" i="8"/>
  <c r="N57" i="8"/>
  <c r="P57" i="8"/>
  <c r="M58" i="8"/>
  <c r="N58" i="8"/>
  <c r="P58" i="8"/>
  <c r="M61" i="8"/>
  <c r="N61" i="8"/>
  <c r="P61" i="8"/>
  <c r="M63" i="8"/>
  <c r="N63" i="8"/>
  <c r="P63" i="8"/>
  <c r="M64" i="8"/>
  <c r="N64" i="8"/>
  <c r="P64" i="8"/>
  <c r="M67" i="8"/>
  <c r="N67" i="8"/>
  <c r="P67" i="8"/>
  <c r="M70" i="8"/>
  <c r="N70" i="8"/>
  <c r="P70" i="8"/>
  <c r="M71" i="8"/>
  <c r="N71" i="8"/>
  <c r="P71" i="8"/>
  <c r="M72" i="8"/>
  <c r="N72" i="8"/>
  <c r="P72" i="8"/>
  <c r="M73" i="8"/>
  <c r="N73" i="8"/>
  <c r="P73" i="8"/>
  <c r="M76" i="8"/>
  <c r="N76" i="8"/>
  <c r="P76" i="8"/>
  <c r="M77" i="8"/>
  <c r="N77" i="8"/>
  <c r="P77" i="8"/>
  <c r="M78" i="8"/>
  <c r="N78" i="8"/>
  <c r="P78" i="8"/>
  <c r="M80" i="8"/>
  <c r="N80" i="8"/>
  <c r="P80" i="8"/>
  <c r="M82" i="8"/>
  <c r="N82" i="8"/>
  <c r="P82" i="8"/>
  <c r="M84" i="8"/>
  <c r="N84" i="8"/>
  <c r="P84" i="8"/>
  <c r="M85" i="8"/>
  <c r="N85" i="8"/>
  <c r="P85" i="8"/>
  <c r="M88" i="8"/>
  <c r="N88" i="8"/>
  <c r="P88" i="8"/>
  <c r="M89" i="8"/>
  <c r="N89" i="8"/>
  <c r="P89" i="8"/>
  <c r="M90" i="8"/>
  <c r="N90" i="8"/>
  <c r="P90" i="8"/>
  <c r="M91" i="8"/>
  <c r="N91" i="8"/>
  <c r="P91" i="8"/>
  <c r="M93" i="8"/>
  <c r="N93" i="8"/>
  <c r="P93" i="8"/>
  <c r="J95" i="8"/>
  <c r="P95" i="8" s="1"/>
  <c r="M95" i="8"/>
  <c r="N95" i="8"/>
  <c r="M96" i="8"/>
  <c r="N96" i="8"/>
  <c r="P96" i="8"/>
  <c r="M97" i="8"/>
  <c r="N97" i="8"/>
  <c r="P97" i="8"/>
  <c r="M98" i="8"/>
  <c r="N98" i="8"/>
  <c r="P98" i="8"/>
  <c r="M100" i="8"/>
  <c r="N100" i="8"/>
  <c r="P100" i="8"/>
  <c r="M101" i="8"/>
  <c r="N101" i="8"/>
  <c r="P101" i="8"/>
  <c r="M104" i="8"/>
  <c r="N104" i="8"/>
  <c r="P104" i="8"/>
  <c r="M105" i="8"/>
  <c r="N105" i="8"/>
  <c r="P105" i="8"/>
  <c r="M106" i="8"/>
  <c r="N106" i="8"/>
  <c r="P106" i="8"/>
  <c r="M108" i="8"/>
  <c r="N108" i="8"/>
  <c r="P108" i="8"/>
  <c r="M109" i="8"/>
  <c r="N109" i="8"/>
  <c r="P109" i="8"/>
  <c r="M110" i="8"/>
  <c r="N110" i="8"/>
  <c r="P110" i="8"/>
  <c r="M111" i="8"/>
  <c r="N111" i="8"/>
  <c r="P111" i="8"/>
  <c r="M113" i="8"/>
  <c r="N113" i="8"/>
  <c r="P113" i="8"/>
  <c r="M114" i="8"/>
  <c r="N114" i="8"/>
  <c r="P114" i="8"/>
  <c r="M117" i="8"/>
  <c r="N117" i="8"/>
  <c r="P117" i="8"/>
  <c r="P40" i="8" l="1"/>
  <c r="Q36" i="7" l="1"/>
  <c r="O36" i="7"/>
  <c r="Q35" i="7"/>
  <c r="O35" i="7"/>
  <c r="Q34" i="7"/>
  <c r="O34" i="7"/>
  <c r="Q33" i="7"/>
  <c r="O33" i="7"/>
  <c r="O28" i="7" l="1"/>
  <c r="O31" i="7"/>
  <c r="O30" i="7"/>
  <c r="O29" i="7"/>
  <c r="O22" i="7"/>
  <c r="O26" i="7"/>
  <c r="O25" i="7"/>
  <c r="O24" i="7"/>
  <c r="O23" i="7"/>
  <c r="N26" i="7"/>
  <c r="N25" i="7"/>
  <c r="N24" i="7"/>
  <c r="O17" i="7"/>
  <c r="O16" i="7"/>
  <c r="O15" i="7"/>
  <c r="O14" i="7"/>
  <c r="Q14" i="7" l="1"/>
  <c r="Q28" i="7"/>
  <c r="O20" i="7"/>
  <c r="O19" i="7"/>
  <c r="O18" i="7"/>
  <c r="N14" i="7"/>
  <c r="N15" i="7"/>
  <c r="Q15" i="7"/>
  <c r="N16" i="7"/>
  <c r="Q16" i="7"/>
  <c r="Q31" i="7"/>
  <c r="N31" i="7"/>
  <c r="Q30" i="7"/>
  <c r="N30" i="7"/>
  <c r="Q29" i="7"/>
  <c r="N29" i="7"/>
  <c r="N28" i="7"/>
  <c r="Q26" i="7"/>
  <c r="Q25" i="7"/>
  <c r="Q24" i="7"/>
  <c r="Q23" i="7"/>
  <c r="N23" i="7"/>
  <c r="Q22" i="7"/>
  <c r="N22" i="7"/>
  <c r="Q20" i="7"/>
  <c r="N20" i="7"/>
  <c r="Q19" i="7"/>
  <c r="N19" i="7"/>
  <c r="Q18" i="7"/>
  <c r="N18" i="7"/>
  <c r="Q17" i="7"/>
  <c r="N17" i="7"/>
  <c r="H8" i="7"/>
  <c r="D4" i="7"/>
  <c r="I8" i="7" s="1"/>
  <c r="R6" i="7" s="1"/>
</calcChain>
</file>

<file path=xl/sharedStrings.xml><?xml version="1.0" encoding="utf-8"?>
<sst xmlns="http://schemas.openxmlformats.org/spreadsheetml/2006/main" count="1488" uniqueCount="431">
  <si>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</si>
  <si>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</si>
  <si>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</si>
  <si>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</si>
  <si>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</si>
  <si>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</si>
  <si>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</si>
  <si>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</si>
  <si>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</si>
  <si>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</si>
  <si>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</si>
  <si>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</si>
  <si>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</si>
  <si>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</si>
  <si>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</si>
  <si>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</si>
  <si>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</si>
  <si>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</si>
  <si>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</si>
  <si>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</si>
  <si>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</si>
  <si>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</si>
  <si>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</si>
  <si>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</si>
  <si>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</si>
  <si>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</si>
  <si>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</si>
  <si>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</si>
  <si>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</si>
  <si>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</si>
  <si>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</si>
  <si>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</si>
  <si>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</si>
  <si>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</si>
  <si>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</si>
  <si>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</si>
  <si>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</si>
  <si>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</si>
  <si>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</si>
  <si>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</si>
  <si>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</si>
  <si>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</si>
  <si>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</si>
  <si>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</si>
  <si>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</si>
  <si>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</si>
  <si>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</si>
  <si>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</si>
  <si>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</si>
  <si>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</si>
  <si>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</si>
  <si>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</si>
  <si>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</si>
  <si>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</si>
  <si>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</si>
  <si>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</si>
  <si>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</si>
  <si>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</si>
  <si>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</si>
  <si>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</si>
  <si>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</si>
  <si>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</si>
  <si>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</si>
  <si>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</si>
  <si>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</si>
  <si>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</si>
  <si>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</si>
  <si>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</si>
  <si>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</si>
  <si>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</si>
  <si>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</si>
  <si>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</si>
  <si>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</si>
  <si>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</si>
  <si>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</si>
  <si>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</si>
  <si>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</si>
  <si>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</si>
  <si>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</si>
  <si>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</si>
  <si>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</si>
  <si>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</si>
  <si>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</si>
  <si>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</si>
  <si>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</si>
  <si>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</si>
  <si>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</si>
  <si>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</si>
  <si>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</si>
  <si>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</si>
  <si>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</si>
  <si>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</si>
  <si>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</si>
  <si>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</si>
  <si>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</si>
  <si>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</si>
  <si>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</si>
  <si>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</si>
  <si>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</si>
  <si>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</si>
  <si>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</si>
  <si>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</si>
  <si>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</si>
  <si>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</si>
  <si>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</si>
  <si>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</si>
  <si>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</si>
  <si>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</si>
  <si>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</si>
  <si>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</si>
  <si>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</si>
  <si>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</si>
  <si>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Śmietany</t>
  </si>
  <si>
    <t>1000 kg</t>
  </si>
  <si>
    <t>30 000 L</t>
  </si>
  <si>
    <t>4 LIFE ENERGY - białko dla sportowców</t>
  </si>
  <si>
    <t>Jogurty z owsianką</t>
  </si>
  <si>
    <t>180g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</si>
  <si>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</si>
  <si>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</si>
  <si>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</si>
  <si>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</si>
  <si>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</si>
  <si>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</si>
  <si>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</si>
  <si>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</si>
  <si>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</si>
  <si>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</si>
  <si>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</si>
  <si>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</si>
  <si>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</si>
  <si>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</si>
  <si>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</si>
  <si>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</si>
  <si>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</si>
  <si>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</si>
  <si>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</si>
  <si>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</si>
  <si>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</si>
  <si>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</si>
  <si>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</si>
  <si>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</si>
  <si>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</si>
  <si>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</si>
  <si>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</si>
  <si>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</si>
  <si>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</si>
  <si>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</si>
  <si>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</si>
  <si>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</si>
  <si>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</si>
  <si>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</si>
  <si>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</si>
  <si>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</si>
  <si>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</si>
  <si>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</si>
  <si>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</si>
  <si>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</si>
  <si>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</si>
  <si>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</si>
  <si>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</si>
  <si>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</si>
  <si>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</si>
  <si>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</si>
  <si>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</si>
  <si>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</si>
  <si>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</si>
  <si>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</si>
  <si>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</si>
  <si>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</si>
  <si>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</si>
  <si>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</si>
  <si>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orzechowy 150g</t>
  </si>
  <si>
    <t>POLMLEK Capresi Serek puszysty jabłkowy z rodzynkami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</si>
  <si>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</si>
  <si>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</si>
  <si>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</si>
  <si>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</si>
  <si>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</si>
  <si>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</si>
  <si>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</si>
  <si>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</si>
  <si>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</si>
  <si>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</si>
  <si>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</si>
  <si>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</si>
  <si>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</si>
  <si>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</si>
  <si>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</si>
  <si>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</si>
  <si>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</si>
  <si>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</si>
  <si>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</si>
  <si>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</si>
  <si>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</si>
  <si>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</si>
  <si>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</si>
  <si>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</si>
  <si>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</si>
  <si>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</si>
  <si>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</si>
  <si>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</si>
  <si>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</si>
  <si>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UHT</t>
  </si>
  <si>
    <t>POLMLEK Maślanka naturalna 1,5%</t>
  </si>
  <si>
    <t>POLMLEK Ser Gouda Gastronomiczna granulat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</si>
  <si>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</si>
  <si>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</si>
  <si>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</si>
  <si>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</si>
  <si>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</si>
  <si>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</si>
  <si>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</si>
  <si>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</si>
  <si>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</si>
  <si>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</si>
  <si>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</si>
  <si>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</si>
  <si>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</si>
  <si>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</si>
  <si>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</si>
  <si>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</si>
  <si>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</si>
  <si>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</si>
  <si>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</si>
  <si>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PCMASMI150g01T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</si>
  <si>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</si>
  <si>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</si>
  <si>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</si>
  <si>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</si>
  <si>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</si>
  <si>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</si>
  <si>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</si>
  <si>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</si>
  <si>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</si>
  <si>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</si>
  <si>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</si>
  <si>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</si>
  <si>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</si>
  <si>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</si>
  <si>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</si>
  <si>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</si>
  <si>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</si>
  <si>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</si>
  <si>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</si>
  <si>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</si>
  <si>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</si>
  <si>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</si>
  <si>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</si>
  <si>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</si>
  <si>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</si>
  <si>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</si>
  <si>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</si>
  <si>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</si>
  <si>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</si>
  <si>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</si>
  <si>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</si>
  <si>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</si>
  <si>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</si>
  <si>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</si>
  <si>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</si>
  <si>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</si>
  <si>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</si>
  <si>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</si>
  <si>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</si>
  <si>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</si>
  <si>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</si>
  <si>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</si>
  <si>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</si>
  <si>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</si>
  <si>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</si>
  <si>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</si>
  <si>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</si>
  <si>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</si>
  <si>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</si>
  <si>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</si>
  <si>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</si>
  <si>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</si>
  <si>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</si>
  <si>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</si>
  <si>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</si>
  <si>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</si>
  <si>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</si>
  <si>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</si>
  <si>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</si>
  <si>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</si>
  <si>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</si>
  <si>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</si>
  <si>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</si>
  <si>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</si>
  <si>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Sztuk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</si>
  <si>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</si>
  <si>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</si>
  <si>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</si>
  <si>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</si>
  <si>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</si>
  <si>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</si>
  <si>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</si>
  <si>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</si>
  <si>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</si>
  <si>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</si>
  <si>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</si>
  <si>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</si>
  <si>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</si>
  <si>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</si>
  <si>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</si>
  <si>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</si>
  <si>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</si>
  <si>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</si>
  <si>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</si>
  <si>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</si>
  <si>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</si>
  <si>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</si>
  <si>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</si>
  <si>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</si>
  <si>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</si>
  <si>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</si>
  <si>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</si>
  <si>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</si>
  <si>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</si>
  <si>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</si>
  <si>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</si>
  <si>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</si>
  <si>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</si>
  <si>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</si>
  <si>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</si>
  <si>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</si>
  <si>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</si>
  <si>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</si>
  <si>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</si>
  <si>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</si>
  <si>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</si>
  <si>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</si>
  <si>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</si>
  <si>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</si>
  <si>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</si>
  <si>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</si>
  <si>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PTWAEXT300g01T</t>
  </si>
  <si>
    <t>130 g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</si>
  <si>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</si>
  <si>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</si>
  <si>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</si>
  <si>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</si>
  <si>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</si>
  <si>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</si>
  <si>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</si>
  <si>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</si>
  <si>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</si>
  <si>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</si>
  <si>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</si>
  <si>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</si>
  <si>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</si>
  <si>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</si>
  <si>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</si>
  <si>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</si>
  <si>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</si>
  <si>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</si>
  <si>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</si>
  <si>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</si>
  <si>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</si>
  <si>
    <t>Polmlek Śmietanka UHT 18% 250 ml</t>
  </si>
  <si>
    <t>Polmlek Śmietanka UHT 18% 500 ml</t>
  </si>
  <si>
    <t>Śmietanki</t>
  </si>
  <si>
    <t>250 ml</t>
  </si>
  <si>
    <t>500 ml</t>
  </si>
  <si>
    <t>KARTON 15 szt.</t>
  </si>
  <si>
    <t>PISMI18P250ML01T</t>
  </si>
  <si>
    <t>PISMI18P500ML01T</t>
  </si>
  <si>
    <t>POLMLEK Capresi Serek puszysty ziołowy 150 g</t>
  </si>
  <si>
    <t>ul. Hoża 51, 00-681 Warszawa</t>
  </si>
  <si>
    <t>PCMAZIO150g01T</t>
  </si>
  <si>
    <t>PGMCHOM250g04T</t>
  </si>
  <si>
    <t>Polmlek Śmietanka UHT 12% 250 ml</t>
  </si>
  <si>
    <t>PISMI12P250ml01T</t>
  </si>
  <si>
    <t>Maślanka</t>
  </si>
  <si>
    <t>Jagna - Ser zółty podpuszczkowy, dojrzewający</t>
  </si>
  <si>
    <t>Boryna  - Ser zółty podpuszczkowy, dojrzewający</t>
  </si>
  <si>
    <t>Butterkäse Maślany - Ser podpuszczkowy, dojrzewający, tłusty, półtwardy</t>
  </si>
  <si>
    <t>Mimmolle - Ser podpuszczkowy, dojrzewający, łagodny</t>
  </si>
  <si>
    <t>Piórko - Ser żółty podpuszczkowy, dojrzewający, niskotłuszczowy, wysokobiałkowy</t>
  </si>
  <si>
    <t>Dobrodziej - Ser żółty podpuszczkowy, dojrzewający. Wysoka zawartość wapnia</t>
  </si>
  <si>
    <t>Antek  - Ser zółty podpuszczkowy, dojrzewający z dodatkiem szczepu bakterii Lactobacillus acidophilus LA - 5®</t>
  </si>
  <si>
    <t>ok. 8 kg</t>
  </si>
  <si>
    <t>CEKO</t>
  </si>
  <si>
    <t>Sery zółte oraz typu szwajcarsko-holenderskiego</t>
  </si>
  <si>
    <t>Mozzarella - Ser podpuszczkowy niedojrzewający z masy serowej parzonej</t>
  </si>
  <si>
    <t>Zbójniczek - Ser z masy serowej parzonej – wędzony w dymie olchowym</t>
  </si>
  <si>
    <t>Piórko Ser żółty podpuszczkowy, dojrzewający, niskotłuszczowy, wysokobiałkowy</t>
  </si>
  <si>
    <t>Wiedeński - Ser ricotta</t>
  </si>
  <si>
    <t>KONFEKCJA</t>
  </si>
  <si>
    <t>Mozzarella block - Ser podpuszczkowy niedojrzewający  z masy serowej parzonej</t>
  </si>
  <si>
    <t>Mozzarella wiórki - Ser podpuszczkowy niedojrzewający  z masy serowej parzonej</t>
  </si>
  <si>
    <t>Pierwszy do pizzy blok - Produkt seropodobny podpuszczkowy niedojrzewający z masy parzonej</t>
  </si>
  <si>
    <t>Pierwszy do pizzy wiórki - Produkt seropodobny podpuszczkowy niedojrzewający z masy parzonej</t>
  </si>
  <si>
    <t>Zbójnik - Ser z masy serowej parzonej – wędzony w dymie olchowym</t>
  </si>
  <si>
    <t>Sery z masy parzonej</t>
  </si>
  <si>
    <t>KARTON 6 BLOKI</t>
  </si>
  <si>
    <t>KARTON 2 BLOKI</t>
  </si>
  <si>
    <t>KARTON 1 BLOKI</t>
  </si>
  <si>
    <t>KARTON 5 BLOKI</t>
  </si>
  <si>
    <t>KARTON 12 BLOKI</t>
  </si>
  <si>
    <t>ok 1,6 kg</t>
  </si>
  <si>
    <t>TACKA 16 szt.</t>
  </si>
  <si>
    <t>TACKA 14 szt.</t>
  </si>
  <si>
    <t>TACKA 20 szt.</t>
  </si>
  <si>
    <t>300g</t>
  </si>
  <si>
    <t>225g</t>
  </si>
  <si>
    <t>240g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</si>
  <si>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</si>
  <si>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</si>
  <si>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</si>
  <si>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</si>
  <si>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</si>
  <si>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</si>
  <si>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PSGRCEMOZ3kg01T</t>
  </si>
  <si>
    <t>PSGRCEPIO3kg01T</t>
  </si>
  <si>
    <t>PSCEMW2kg01T</t>
  </si>
  <si>
    <t>PSCEPP2kg01T</t>
  </si>
  <si>
    <t>PSGRCEZBO3kg01T</t>
  </si>
  <si>
    <t>PSGRCEPDP3kg01T</t>
  </si>
  <si>
    <t>PSWARIC240g01T</t>
  </si>
  <si>
    <t>Konfekcja</t>
  </si>
  <si>
    <t>*Wiedeński - Ser ricotta</t>
  </si>
  <si>
    <t>PSWAMOZ300g01T</t>
  </si>
  <si>
    <t>PSWAMZBO300g01T</t>
  </si>
  <si>
    <t>PSWAPIO225g01T</t>
  </si>
  <si>
    <t>*POLMLEK Masło Extra 96x10g Polmlek Horeca</t>
  </si>
  <si>
    <t>PMHOEXT10g02T</t>
  </si>
  <si>
    <t>10 g</t>
  </si>
  <si>
    <t>KARTON 96 szt.</t>
  </si>
  <si>
    <t>ok. 2,6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</si>
</sst>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8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3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20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1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3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34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20" fillId="5" borderId="0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6" fillId="6" borderId="76" xfId="0" applyFont="1" applyFill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4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3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3" fillId="0" borderId="0" xfId="0" applyFont="1" applyProtection="1"/>
    <xf numFmtId="0" fontId="37" fillId="5" borderId="0" xfId="0" applyFont="1" applyFill="1" applyBorder="1" applyProtection="1"/>
    <xf numFmtId="9" fontId="6" fillId="0" borderId="0" xfId="2" applyFont="1" applyBorder="1" applyProtection="1"/>
    <xf numFmtId="0" fontId="38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8" fillId="5" borderId="0" xfId="0" applyFont="1" applyFill="1" applyBorder="1" applyProtection="1"/>
    <xf numFmtId="0" fontId="39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2" fontId="40" fillId="5" borderId="0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34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left" wrapText="1"/>
    </xf>
    <xf numFmtId="49" fontId="11" fillId="8" borderId="81" xfId="0" applyNumberFormat="1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5" borderId="83" xfId="0" applyFont="1" applyFill="1" applyBorder="1" applyAlignment="1">
      <alignment horizontal="center"/>
    </xf>
    <xf numFmtId="0" fontId="4" fillId="8" borderId="81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1" fontId="4" fillId="0" borderId="85" xfId="0" applyNumberFormat="1" applyFont="1" applyBorder="1" applyAlignment="1" applyProtection="1">
      <alignment horizontal="center"/>
      <protection locked="0"/>
    </xf>
    <xf numFmtId="2" fontId="4" fillId="0" borderId="85" xfId="0" applyNumberFormat="1" applyFont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1" fontId="30" fillId="7" borderId="48" xfId="0" applyNumberFormat="1" applyFont="1" applyFill="1" applyBorder="1" applyAlignment="1" applyProtection="1">
      <alignment horizontal="center"/>
      <protection hidden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30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1" fontId="31" fillId="6" borderId="47" xfId="0" applyNumberFormat="1" applyFont="1" applyFill="1" applyBorder="1" applyAlignment="1" applyProtection="1">
      <alignment horizontal="right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6" borderId="48" xfId="0" applyFont="1" applyFill="1" applyBorder="1" applyAlignment="1" applyProtection="1">
      <alignment horizontal="center" vertical="center"/>
      <protection hidden="1"/>
    </xf>
    <xf numFmtId="0" fontId="30" fillId="6" borderId="48" xfId="0" applyFont="1" applyFill="1" applyBorder="1" applyAlignment="1" applyProtection="1">
      <alignment horizontal="center" vertical="center"/>
      <protection hidden="1"/>
    </xf>
    <xf numFmtId="0" fontId="30" fillId="3" borderId="47" xfId="0" applyFont="1" applyFill="1" applyBorder="1" applyAlignment="1" applyProtection="1">
      <alignment horizontal="center" vertical="center"/>
      <protection hidden="1"/>
    </xf>
    <xf numFmtId="0" fontId="30" fillId="3" borderId="48" xfId="0" applyFont="1" applyFill="1" applyBorder="1" applyAlignment="1" applyProtection="1">
      <alignment horizontal="center" vertical="center"/>
      <protection hidden="1"/>
    </xf>
    <xf numFmtId="1" fontId="30" fillId="7" borderId="84" xfId="0" applyNumberFormat="1" applyFont="1" applyFill="1" applyBorder="1" applyAlignment="1" applyProtection="1">
      <alignment horizontal="center"/>
      <protection hidden="1"/>
    </xf>
    <xf numFmtId="0" fontId="30" fillId="3" borderId="79" xfId="0" applyFont="1" applyFill="1" applyBorder="1" applyAlignment="1" applyProtection="1">
      <alignment horizontal="center" vertical="center"/>
      <protection hidden="1"/>
    </xf>
    <xf numFmtId="166" fontId="30" fillId="7" borderId="48" xfId="0" applyNumberFormat="1" applyFont="1" applyFill="1" applyBorder="1" applyAlignment="1" applyProtection="1">
      <alignment horizontal="center"/>
      <protection hidden="1"/>
    </xf>
    <xf numFmtId="165" fontId="30" fillId="6" borderId="48" xfId="0" applyNumberFormat="1" applyFont="1" applyFill="1" applyBorder="1" applyAlignment="1" applyProtection="1">
      <alignment horizontal="center" vertic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6" xfId="0" applyNumberFormat="1" applyFont="1" applyFill="1" applyBorder="1" applyAlignment="1" applyProtection="1">
      <alignment horizontal="center"/>
      <protection hidden="1"/>
    </xf>
    <xf numFmtId="2" fontId="4" fillId="3" borderId="80" xfId="0" applyNumberFormat="1" applyFont="1" applyFill="1" applyBorder="1" applyAlignment="1" applyProtection="1">
      <alignment horizontal="center" vertical="center"/>
      <protection hidden="1"/>
    </xf>
    <xf numFmtId="2" fontId="11" fillId="3" borderId="80" xfId="0" applyNumberFormat="1" applyFon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1" fontId="4" fillId="7" borderId="48" xfId="0" applyNumberFormat="1" applyFont="1" applyFill="1" applyBorder="1" applyAlignment="1" applyProtection="1">
      <alignment horizontal="center"/>
      <protection hidden="1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</xf>
    <xf numFmtId="166" fontId="4" fillId="8" borderId="64" xfId="0" applyNumberFormat="1" applyFont="1" applyFill="1" applyBorder="1" applyAlignment="1" applyProtection="1">
      <alignment horizontal="center"/>
      <protection hidden="1"/>
    </xf>
    <xf numFmtId="3" fontId="30" fillId="8" borderId="64" xfId="0" applyNumberFormat="1" applyFont="1" applyFill="1" applyBorder="1" applyAlignment="1" applyProtection="1">
      <alignment horizontal="center"/>
      <protection hidden="1"/>
    </xf>
    <xf numFmtId="0" fontId="16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7" fillId="2" borderId="28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 indent="2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left" vertical="center" wrapText="1" indent="2"/>
    </xf>
    <xf numFmtId="49" fontId="4" fillId="0" borderId="81" xfId="0" applyNumberFormat="1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/>
    </xf>
    <xf numFmtId="3" fontId="30" fillId="8" borderId="88" xfId="0" applyNumberFormat="1" applyFont="1" applyFill="1" applyBorder="1" applyAlignment="1" applyProtection="1">
      <alignment horizontal="center"/>
      <protection hidden="1"/>
    </xf>
    <xf numFmtId="2" fontId="4" fillId="8" borderId="89" xfId="0" applyNumberFormat="1" applyFont="1" applyFill="1" applyBorder="1" applyAlignment="1" applyProtection="1">
      <alignment horizontal="center"/>
      <protection hidden="1"/>
    </xf>
    <xf numFmtId="2" fontId="4" fillId="0" borderId="90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  <protection hidden="1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70" xfId="0" applyFont="1" applyFill="1" applyBorder="1" applyAlignment="1" applyProtection="1">
      <alignment horizontal="center"/>
      <protection hidden="1"/>
    </xf>
    <xf numFmtId="0" fontId="4" fillId="2" borderId="63" xfId="0" applyFont="1" applyFill="1" applyBorder="1" applyAlignment="1" applyProtection="1">
      <alignment horizontal="center"/>
      <protection locked="0"/>
    </xf>
    <xf numFmtId="3" fontId="4" fillId="8" borderId="64" xfId="0" applyNumberFormat="1" applyFont="1" applyFill="1" applyBorder="1" applyAlignment="1" applyProtection="1">
      <alignment horizontal="center"/>
      <protection hidden="1"/>
    </xf>
    <xf numFmtId="3" fontId="4" fillId="8" borderId="65" xfId="0" applyNumberFormat="1" applyFont="1" applyFill="1" applyBorder="1" applyAlignment="1" applyProtection="1">
      <alignment horizontal="center"/>
      <protection hidden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0" borderId="77" xfId="0" applyFont="1" applyFill="1" applyBorder="1" applyAlignment="1" applyProtection="1">
      <alignment horizontal="center"/>
    </xf>
    <xf numFmtId="0" fontId="4" fillId="0" borderId="78" xfId="0" applyFont="1" applyFill="1" applyBorder="1" applyAlignment="1" applyProtection="1">
      <alignment horizontal="center"/>
    </xf>
    <xf numFmtId="0" fontId="4" fillId="0" borderId="87" xfId="0" applyFont="1" applyFill="1" applyBorder="1" applyAlignment="1" applyProtection="1">
      <alignment horizontal="center"/>
    </xf>
    <xf numFmtId="0" fontId="4" fillId="2" borderId="77" xfId="0" applyFont="1" applyFill="1" applyBorder="1" applyAlignment="1" applyProtection="1">
      <alignment horizontal="center"/>
    </xf>
    <xf numFmtId="0" fontId="28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9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5" fillId="3" borderId="43" xfId="0" applyNumberFormat="1" applyFont="1" applyFill="1" applyBorder="1" applyAlignment="1">
      <alignment horizontal="center"/>
    </xf>
    <xf numFmtId="2" fontId="15" fillId="3" borderId="49" xfId="0" applyNumberFormat="1" applyFont="1" applyFill="1" applyBorder="1" applyAlignment="1">
      <alignment horizontal="center"/>
    </xf>
    <xf numFmtId="2" fontId="15" fillId="3" borderId="44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30" fillId="7" borderId="45" xfId="0" applyNumberFormat="1" applyFont="1" applyFill="1" applyBorder="1" applyAlignment="1" applyProtection="1">
      <alignment horizontal="center" vertical="center" wrapText="1"/>
    </xf>
    <xf numFmtId="1" fontId="30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30" xfId="0" applyFont="1" applyFill="1" applyBorder="1" applyAlignment="1" applyProtection="1">
      <alignment horizontal="center" vertical="center"/>
    </xf>
    <xf numFmtId="2" fontId="23" fillId="7" borderId="22" xfId="0" applyNumberFormat="1" applyFont="1" applyFill="1" applyBorder="1" applyAlignment="1" applyProtection="1">
      <alignment horizontal="center" wrapText="1"/>
    </xf>
    <xf numFmtId="2" fontId="23" fillId="7" borderId="19" xfId="0" applyNumberFormat="1" applyFont="1" applyFill="1" applyBorder="1" applyAlignment="1" applyProtection="1">
      <alignment horizont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5" fillId="7" borderId="29" xfId="0" applyNumberFormat="1" applyFont="1" applyFill="1" applyBorder="1" applyAlignment="1">
      <alignment horizontal="center" vertical="center"/>
    </xf>
    <xf numFmtId="164" fontId="25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20" fillId="7" borderId="22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164" fontId="25" fillId="7" borderId="29" xfId="0" applyNumberFormat="1" applyFont="1" applyFill="1" applyBorder="1" applyAlignment="1" applyProtection="1">
      <alignment horizontal="center" vertical="center"/>
    </xf>
    <xf numFmtId="164" fontId="25" fillId="7" borderId="33" xfId="0" applyNumberFormat="1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Alignment="1" applyProtection="1">
      <alignment horizontal="center" vertical="center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 wrapText="1"/>
    </xf>
    <xf numFmtId="0" fontId="20" fillId="7" borderId="32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indent="2"/>
    </xf>
    <xf numFmtId="0" fontId="35" fillId="0" borderId="7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indent="2"/>
    </xf>
    <xf numFmtId="0" fontId="35" fillId="4" borderId="7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35" fillId="0" borderId="77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left" indent="2"/>
    </xf>
    <xf numFmtId="49" fontId="11" fillId="0" borderId="18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/>
    </xf>
    <xf numFmtId="0" fontId="35" fillId="0" borderId="76" xfId="0" applyFont="1" applyFill="1" applyBorder="1" applyAlignment="1" applyProtection="1">
      <alignment horizontal="center"/>
    </xf>
    <xf numFmtId="2" fontId="4" fillId="0" borderId="62" xfId="0" applyNumberFormat="1" applyFont="1" applyBorder="1" applyAlignment="1" applyProtection="1">
      <alignment horizontal="center"/>
      <protection locked="0"/>
    </xf>
    <xf numFmtId="0" fontId="35" fillId="6" borderId="7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35" fillId="0" borderId="78" xfId="0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left" indent="2"/>
    </xf>
    <xf numFmtId="0" fontId="35" fillId="0" borderId="78" xfId="0" applyFont="1" applyBorder="1" applyAlignment="1" applyProtection="1">
      <alignment horizontal="center"/>
    </xf>
    <xf numFmtId="0" fontId="35" fillId="3" borderId="39" xfId="0" applyFont="1" applyFill="1" applyBorder="1" applyAlignment="1" applyProtection="1">
      <alignment horizontal="center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325530</xdr:colOff>
      <xdr:row>1</xdr:row>
      <xdr:rowOff>41462</xdr:rowOff>
    </xdr:from>
    <xdr:ext cx="1375523" cy="634637"/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1102770" y="216722"/>
          <a:ext cx="1375523" cy="634637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4663440" y="8763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990320" y="1051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11082850" y="1246970"/>
          <a:ext cx="381000" cy="52028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23539" y="169538"/>
          <a:ext cx="1130477" cy="5794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64742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008888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527810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171956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85725</xdr:colOff>
      <xdr:row>1</xdr:row>
      <xdr:rowOff>104775</xdr:rowOff>
    </xdr:from>
    <xdr:to>
      <xdr:col>2</xdr:col>
      <xdr:colOff>1057275</xdr:colOff>
      <xdr:row>2</xdr:row>
      <xdr:rowOff>248162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181100" cy="69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48"/>
  <sheetViews>
    <sheetView showGridLines="0" showRowColHeaders="0" tabSelected="1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D24" sqref="D24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71.6640625" style="30" customWidth="1"/>
    <col min="5" max="5" width="30.6640625" style="283" hidden="1" customWidth="1"/>
    <col min="6" max="6" width="38.5546875" style="283" hidden="1" customWidth="1"/>
    <col min="7" max="7" width="11.33203125" style="8" customWidth="1"/>
    <col min="8" max="9" width="11.88671875" style="3" customWidth="1"/>
    <col min="10" max="10" width="8.33203125" style="3" hidden="1" customWidth="1"/>
    <col min="11" max="13" width="11.33203125" style="3" hidden="1" customWidth="1"/>
    <col min="14" max="14" width="13.44140625" style="25" customWidth="1"/>
    <col min="15" max="15" width="11.33203125" style="24"/>
    <col min="16" max="16" width="11.5546875" style="11" customWidth="1"/>
    <col min="17" max="17" width="19.5546875" style="51" customWidth="1"/>
    <col min="18" max="28" width="11.33203125" style="35"/>
    <col min="29" max="47" width="11.33203125" style="11"/>
    <col min="48" max="16384" width="11.33203125" style="7"/>
  </cols>
  <sheetData>
    <row r="1" spans="2:48" ht="7.5" customHeight="1" thickBot="1" x14ac:dyDescent="0.35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R1" s="51"/>
    </row>
    <row r="2" spans="2:48" ht="32.25" customHeight="1" thickBot="1" x14ac:dyDescent="0.4">
      <c r="B2" s="62"/>
      <c r="C2" s="63"/>
      <c r="D2" s="64" t="s">
        <v>279</v>
      </c>
      <c r="E2" s="258"/>
      <c r="F2" s="258"/>
      <c r="G2" s="21"/>
      <c r="H2" s="21"/>
      <c r="I2" s="21"/>
      <c r="J2" s="21"/>
      <c r="K2" s="21"/>
      <c r="L2" s="21"/>
      <c r="M2" s="21"/>
      <c r="N2" s="443" t="s">
        <v>284</v>
      </c>
      <c r="O2" s="444"/>
      <c r="P2" s="453"/>
      <c r="Q2" s="454"/>
      <c r="R2" s="51"/>
    </row>
    <row r="3" spans="2:48" ht="25.5" customHeight="1" thickBot="1" x14ac:dyDescent="0.4">
      <c r="B3" s="65"/>
      <c r="C3" s="66"/>
      <c r="D3" s="67" t="s">
        <v>369</v>
      </c>
      <c r="E3" s="258"/>
      <c r="F3" s="258"/>
      <c r="G3" s="21"/>
      <c r="H3" s="21"/>
      <c r="I3" s="21"/>
      <c r="J3" s="21"/>
      <c r="K3" s="21"/>
      <c r="L3" s="21"/>
      <c r="M3" s="21"/>
      <c r="N3" s="419" t="s">
        <v>287</v>
      </c>
      <c r="O3" s="420"/>
      <c r="P3" s="453"/>
      <c r="Q3" s="454"/>
      <c r="R3" s="51"/>
    </row>
    <row r="4" spans="2:48" ht="20.25" customHeight="1" thickBot="1" x14ac:dyDescent="0.4">
      <c r="B4" s="417" t="s">
        <v>286</v>
      </c>
      <c r="C4" s="418"/>
      <c r="D4" s="77">
        <f ca="1">TODAY()</f>
        <v>44701</v>
      </c>
      <c r="E4" s="258"/>
      <c r="F4" s="258"/>
      <c r="G4" s="21"/>
      <c r="H4" s="21"/>
      <c r="I4" s="21"/>
      <c r="J4" s="21"/>
      <c r="K4" s="21"/>
      <c r="L4" s="21"/>
      <c r="M4" s="21"/>
      <c r="N4" s="52"/>
      <c r="O4" s="52"/>
      <c r="P4" s="52"/>
      <c r="R4" s="51"/>
      <c r="T4" s="33"/>
      <c r="U4" s="33"/>
      <c r="V4" s="33"/>
    </row>
    <row r="5" spans="2:48" ht="4.5" customHeight="1" thickBot="1" x14ac:dyDescent="0.4">
      <c r="B5" s="7"/>
      <c r="C5" s="7"/>
      <c r="D5" s="313"/>
      <c r="E5" s="258"/>
      <c r="F5" s="258"/>
      <c r="G5" s="21"/>
      <c r="H5" s="21"/>
      <c r="I5" s="21"/>
      <c r="J5" s="21"/>
      <c r="K5" s="21"/>
      <c r="L5" s="21"/>
      <c r="M5" s="21"/>
      <c r="N5" s="7"/>
      <c r="O5" s="7"/>
      <c r="P5" s="7"/>
      <c r="R5" s="51"/>
      <c r="T5" s="33"/>
      <c r="U5" s="33"/>
      <c r="V5" s="33"/>
    </row>
    <row r="6" spans="2:48" ht="25.5" customHeight="1" thickBot="1" x14ac:dyDescent="0.4">
      <c r="B6" s="441" t="s">
        <v>283</v>
      </c>
      <c r="C6" s="442"/>
      <c r="D6" s="76"/>
      <c r="E6" s="258"/>
      <c r="F6" s="258"/>
      <c r="G6"/>
      <c r="H6" s="21"/>
      <c r="I6" s="21"/>
      <c r="J6" s="21"/>
      <c r="K6" s="21"/>
      <c r="L6" s="21"/>
      <c r="M6" s="21"/>
      <c r="N6" s="415" t="s">
        <v>285</v>
      </c>
      <c r="O6" s="416"/>
      <c r="P6" s="455">
        <f ca="1">IF(I8="piątek",D4+3,IF(I8="czwartek",D4+4,D4+2))</f>
        <v>44704</v>
      </c>
      <c r="Q6" s="456"/>
      <c r="R6" s="51"/>
      <c r="T6" s="33"/>
      <c r="U6" s="33"/>
      <c r="V6" s="33"/>
    </row>
    <row r="7" spans="2:48" ht="48.75" customHeight="1" thickBot="1" x14ac:dyDescent="0.4">
      <c r="B7" s="421" t="s">
        <v>288</v>
      </c>
      <c r="C7" s="422"/>
      <c r="D7" s="75"/>
      <c r="E7" s="258"/>
      <c r="F7" s="258"/>
      <c r="G7" s="21"/>
      <c r="H7" s="21"/>
      <c r="I7" s="21"/>
      <c r="J7" s="21"/>
      <c r="K7" s="21"/>
      <c r="L7" s="21"/>
      <c r="M7" s="21"/>
      <c r="N7" s="23"/>
      <c r="O7" s="254" t="s">
        <v>317</v>
      </c>
      <c r="P7" s="51"/>
      <c r="R7" s="51"/>
    </row>
    <row r="8" spans="2:48" ht="27.75" customHeight="1" thickBot="1" x14ac:dyDescent="0.4">
      <c r="B8" s="445" t="s">
        <v>289</v>
      </c>
      <c r="C8" s="446"/>
      <c r="D8" s="31"/>
      <c r="E8" s="258"/>
      <c r="F8" s="258"/>
      <c r="G8" s="21"/>
      <c r="H8" s="29" t="str">
        <f>TEXT(C4, "dddd")</f>
        <v>sobota</v>
      </c>
      <c r="I8" s="29" t="str">
        <f ca="1">TEXT(D4, "dddd")</f>
        <v>piątek</v>
      </c>
      <c r="J8" s="21"/>
      <c r="K8" s="21"/>
      <c r="L8" s="21"/>
      <c r="M8" s="21"/>
      <c r="N8" s="23"/>
      <c r="O8" s="50"/>
      <c r="P8" s="51"/>
      <c r="R8" s="51"/>
    </row>
    <row r="9" spans="2:48" ht="5.25" customHeight="1" x14ac:dyDescent="0.35">
      <c r="B9" s="21"/>
      <c r="C9" s="21"/>
      <c r="D9" s="32"/>
      <c r="E9" s="258"/>
      <c r="F9" s="258"/>
      <c r="G9" s="21"/>
      <c r="H9" s="21"/>
      <c r="I9" s="21"/>
      <c r="J9" s="21"/>
      <c r="K9" s="21"/>
      <c r="L9" s="21"/>
      <c r="M9" s="21"/>
      <c r="N9" s="457"/>
      <c r="O9" s="457"/>
      <c r="P9" s="457"/>
      <c r="R9" s="51"/>
    </row>
    <row r="10" spans="2:48" ht="12.75" customHeight="1" x14ac:dyDescent="0.35">
      <c r="B10" s="21"/>
      <c r="C10" s="21"/>
      <c r="D10" s="32"/>
      <c r="E10" s="258"/>
      <c r="F10" s="258"/>
      <c r="G10" s="21"/>
      <c r="H10" s="21"/>
      <c r="I10" s="21"/>
      <c r="J10" s="21"/>
      <c r="K10" s="21"/>
      <c r="L10" s="21"/>
      <c r="M10" s="21"/>
      <c r="N10" s="23"/>
      <c r="O10" s="50"/>
      <c r="P10" s="51"/>
      <c r="R10" s="51"/>
    </row>
    <row r="11" spans="2:48" ht="4.5" customHeight="1" thickBot="1" x14ac:dyDescent="0.4">
      <c r="B11" s="21"/>
      <c r="C11" s="21"/>
      <c r="D11" s="32"/>
      <c r="E11" s="258"/>
      <c r="F11" s="258"/>
      <c r="G11" s="21"/>
      <c r="H11" s="21"/>
      <c r="I11" s="21"/>
      <c r="J11" s="21"/>
      <c r="K11" s="21"/>
      <c r="L11" s="21"/>
      <c r="M11" s="21"/>
      <c r="N11" s="23"/>
      <c r="O11" s="50"/>
      <c r="P11" s="51"/>
      <c r="R11" s="51"/>
    </row>
    <row r="12" spans="2:48" ht="14.25" customHeight="1" thickTop="1" thickBot="1" x14ac:dyDescent="0.4">
      <c r="B12" s="21"/>
      <c r="C12" s="21"/>
      <c r="D12" s="32"/>
      <c r="E12" s="258"/>
      <c r="F12" s="258"/>
      <c r="G12" s="21"/>
      <c r="H12" s="164" t="s">
        <v>292</v>
      </c>
      <c r="I12" s="163"/>
      <c r="J12" s="163"/>
      <c r="K12" s="163"/>
      <c r="L12" s="163"/>
      <c r="N12" s="429" t="s">
        <v>293</v>
      </c>
      <c r="O12" s="430"/>
      <c r="P12" s="431"/>
      <c r="Q12" s="432"/>
      <c r="R12" s="51"/>
    </row>
    <row r="13" spans="2:48" s="3" customFormat="1" ht="16.8" customHeight="1" thickTop="1" thickBot="1" x14ac:dyDescent="0.35">
      <c r="B13" s="423" t="s">
        <v>85</v>
      </c>
      <c r="C13" s="425" t="s">
        <v>0</v>
      </c>
      <c r="D13" s="447" t="s">
        <v>1</v>
      </c>
      <c r="E13" s="398"/>
      <c r="F13" s="427" t="s">
        <v>278</v>
      </c>
      <c r="G13" s="449" t="s">
        <v>2</v>
      </c>
      <c r="H13" s="433" t="s">
        <v>281</v>
      </c>
      <c r="I13" s="413" t="s">
        <v>281</v>
      </c>
      <c r="J13" s="149"/>
      <c r="K13" s="149"/>
      <c r="L13" s="149"/>
      <c r="M13" s="149"/>
      <c r="N13" s="437" t="s">
        <v>290</v>
      </c>
      <c r="O13" s="451" t="s">
        <v>281</v>
      </c>
      <c r="P13" s="435" t="s">
        <v>306</v>
      </c>
      <c r="Q13" s="439" t="s">
        <v>282</v>
      </c>
      <c r="R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2:48" s="3" customFormat="1" ht="16.8" customHeight="1" thickBot="1" x14ac:dyDescent="0.35">
      <c r="B14" s="424"/>
      <c r="C14" s="426"/>
      <c r="D14" s="448"/>
      <c r="E14" s="399" t="s">
        <v>206</v>
      </c>
      <c r="F14" s="428"/>
      <c r="G14" s="450"/>
      <c r="H14" s="434"/>
      <c r="I14" s="414"/>
      <c r="J14" s="150" t="s">
        <v>65</v>
      </c>
      <c r="K14" s="150" t="s">
        <v>3</v>
      </c>
      <c r="L14" s="150" t="s">
        <v>4</v>
      </c>
      <c r="M14" s="150" t="s">
        <v>109</v>
      </c>
      <c r="N14" s="438"/>
      <c r="O14" s="452"/>
      <c r="P14" s="436"/>
      <c r="Q14" s="440"/>
      <c r="R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s="3" customFormat="1" ht="16.8" customHeight="1" x14ac:dyDescent="0.3">
      <c r="B15" s="348"/>
      <c r="C15" s="79"/>
      <c r="D15" s="119" t="s">
        <v>115</v>
      </c>
      <c r="E15" s="259"/>
      <c r="F15" s="260"/>
      <c r="G15" s="131"/>
      <c r="H15" s="143"/>
      <c r="I15" s="143"/>
      <c r="J15" s="143"/>
      <c r="K15" s="143"/>
      <c r="L15" s="143"/>
      <c r="M15" s="151"/>
      <c r="N15" s="326"/>
      <c r="O15" s="152"/>
      <c r="P15" s="336"/>
      <c r="Q15" s="165"/>
      <c r="R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s="3" customFormat="1" ht="16.8" customHeight="1" x14ac:dyDescent="0.3">
      <c r="B16" s="349">
        <v>1</v>
      </c>
      <c r="C16" s="68" t="s">
        <v>9</v>
      </c>
      <c r="D16" s="112" t="s">
        <v>118</v>
      </c>
      <c r="E16" s="261" t="s">
        <v>251</v>
      </c>
      <c r="F16" s="262" t="s">
        <v>308</v>
      </c>
      <c r="G16" s="132" t="s">
        <v>84</v>
      </c>
      <c r="H16" s="144" t="s">
        <v>294</v>
      </c>
      <c r="I16" s="144">
        <v>8</v>
      </c>
      <c r="J16" s="22">
        <v>60</v>
      </c>
      <c r="K16" s="22">
        <v>5</v>
      </c>
      <c r="L16" s="22">
        <v>12</v>
      </c>
      <c r="M16" s="80">
        <f>I16*J16</f>
        <v>480</v>
      </c>
      <c r="N16" s="314">
        <f>IFERROR(O16*I16,"-")</f>
        <v>0</v>
      </c>
      <c r="O16" s="153">
        <v>0</v>
      </c>
      <c r="P16" s="337">
        <f>IFERROR(O16/J16,"-")</f>
        <v>0</v>
      </c>
      <c r="Q16" s="166"/>
      <c r="R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47" s="3" customFormat="1" ht="16.8" customHeight="1" x14ac:dyDescent="0.3">
      <c r="B17" s="349">
        <v>2</v>
      </c>
      <c r="C17" s="68" t="s">
        <v>9</v>
      </c>
      <c r="D17" s="112" t="s">
        <v>119</v>
      </c>
      <c r="E17" s="261" t="s">
        <v>252</v>
      </c>
      <c r="F17" s="262" t="s">
        <v>308</v>
      </c>
      <c r="G17" s="132" t="s">
        <v>84</v>
      </c>
      <c r="H17" s="144" t="s">
        <v>294</v>
      </c>
      <c r="I17" s="144">
        <v>8</v>
      </c>
      <c r="J17" s="22">
        <v>60</v>
      </c>
      <c r="K17" s="22">
        <v>5</v>
      </c>
      <c r="L17" s="22">
        <v>12</v>
      </c>
      <c r="M17" s="80">
        <f>I17*J17</f>
        <v>480</v>
      </c>
      <c r="N17" s="314">
        <f>IFERROR(O17*I17,"-")</f>
        <v>0</v>
      </c>
      <c r="O17" s="153">
        <v>0</v>
      </c>
      <c r="P17" s="337">
        <f>IFERROR(O17/J17,"-")</f>
        <v>0</v>
      </c>
      <c r="Q17" s="166"/>
      <c r="R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47" s="3" customFormat="1" ht="16.8" customHeight="1" thickBot="1" x14ac:dyDescent="0.35">
      <c r="B18" s="401">
        <v>3</v>
      </c>
      <c r="C18" s="402" t="s">
        <v>9</v>
      </c>
      <c r="D18" s="120" t="s">
        <v>120</v>
      </c>
      <c r="E18" s="263" t="s">
        <v>253</v>
      </c>
      <c r="F18" s="264" t="s">
        <v>308</v>
      </c>
      <c r="G18" s="133" t="s">
        <v>84</v>
      </c>
      <c r="H18" s="144" t="s">
        <v>294</v>
      </c>
      <c r="I18" s="145">
        <v>8</v>
      </c>
      <c r="J18" s="26">
        <v>60</v>
      </c>
      <c r="K18" s="26">
        <v>5</v>
      </c>
      <c r="L18" s="26">
        <v>12</v>
      </c>
      <c r="M18" s="81">
        <f>I18*J18</f>
        <v>480</v>
      </c>
      <c r="N18" s="314">
        <f>IFERROR(O18*I18,"-")</f>
        <v>0</v>
      </c>
      <c r="O18" s="154">
        <v>0</v>
      </c>
      <c r="P18" s="338">
        <f>IFERROR(O18/J18,"-")</f>
        <v>0</v>
      </c>
      <c r="Q18" s="167"/>
      <c r="R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47" s="4" customFormat="1" ht="16.8" customHeight="1" x14ac:dyDescent="0.3">
      <c r="B19" s="350"/>
      <c r="C19" s="499" t="s">
        <v>5</v>
      </c>
      <c r="D19" s="121" t="s">
        <v>6</v>
      </c>
      <c r="E19" s="265"/>
      <c r="F19" s="266"/>
      <c r="G19" s="125" t="s">
        <v>5</v>
      </c>
      <c r="H19" s="138" t="s">
        <v>5</v>
      </c>
      <c r="I19" s="138" t="s">
        <v>5</v>
      </c>
      <c r="J19" s="122" t="s">
        <v>5</v>
      </c>
      <c r="K19" s="122" t="s">
        <v>5</v>
      </c>
      <c r="L19" s="122" t="s">
        <v>5</v>
      </c>
      <c r="M19" s="125" t="s">
        <v>5</v>
      </c>
      <c r="N19" s="327" t="s">
        <v>5</v>
      </c>
      <c r="O19" s="155" t="s">
        <v>5</v>
      </c>
      <c r="P19" s="339" t="s">
        <v>5</v>
      </c>
      <c r="Q19" s="168"/>
      <c r="R19" s="5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47" s="4" customFormat="1" ht="16.8" customHeight="1" x14ac:dyDescent="0.3">
      <c r="B20" s="140"/>
      <c r="C20" s="69" t="s">
        <v>5</v>
      </c>
      <c r="D20" s="111" t="s">
        <v>7</v>
      </c>
      <c r="E20" s="267"/>
      <c r="F20" s="268"/>
      <c r="G20" s="126" t="s">
        <v>5</v>
      </c>
      <c r="H20" s="139" t="s">
        <v>5</v>
      </c>
      <c r="I20" s="139" t="s">
        <v>5</v>
      </c>
      <c r="J20" s="114" t="s">
        <v>5</v>
      </c>
      <c r="K20" s="114" t="s">
        <v>5</v>
      </c>
      <c r="L20" s="114" t="s">
        <v>5</v>
      </c>
      <c r="M20" s="126" t="s">
        <v>5</v>
      </c>
      <c r="N20" s="328" t="s">
        <v>5</v>
      </c>
      <c r="O20" s="156" t="s">
        <v>5</v>
      </c>
      <c r="P20" s="340" t="s">
        <v>5</v>
      </c>
      <c r="Q20" s="169"/>
      <c r="R20" s="5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47" s="4" customFormat="1" ht="16.8" customHeight="1" x14ac:dyDescent="0.3">
      <c r="B21" s="349">
        <v>4</v>
      </c>
      <c r="C21" s="68" t="s">
        <v>11</v>
      </c>
      <c r="D21" s="112" t="s">
        <v>164</v>
      </c>
      <c r="E21" s="269" t="s">
        <v>207</v>
      </c>
      <c r="F21" s="270" t="s">
        <v>309</v>
      </c>
      <c r="G21" s="132" t="s">
        <v>10</v>
      </c>
      <c r="H21" s="144" t="s">
        <v>295</v>
      </c>
      <c r="I21" s="144">
        <v>12</v>
      </c>
      <c r="J21" s="22">
        <v>144</v>
      </c>
      <c r="K21" s="22">
        <v>18</v>
      </c>
      <c r="L21" s="22">
        <v>8</v>
      </c>
      <c r="M21" s="80">
        <f>I21*J21</f>
        <v>1728</v>
      </c>
      <c r="N21" s="314">
        <f>IFERROR(O21*I21,"-")</f>
        <v>0</v>
      </c>
      <c r="O21" s="153">
        <v>0</v>
      </c>
      <c r="P21" s="337">
        <f>IFERROR(O21/J21,"-")</f>
        <v>0</v>
      </c>
      <c r="Q21" s="166"/>
      <c r="R21" s="5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2:447" s="4" customFormat="1" ht="16.8" customHeight="1" x14ac:dyDescent="0.3">
      <c r="B22" s="349">
        <v>5</v>
      </c>
      <c r="C22" s="68" t="s">
        <v>11</v>
      </c>
      <c r="D22" s="112" t="s">
        <v>165</v>
      </c>
      <c r="E22" s="269" t="s">
        <v>208</v>
      </c>
      <c r="F22" s="270" t="s">
        <v>309</v>
      </c>
      <c r="G22" s="132" t="s">
        <v>10</v>
      </c>
      <c r="H22" s="144" t="s">
        <v>295</v>
      </c>
      <c r="I22" s="144">
        <v>12</v>
      </c>
      <c r="J22" s="22">
        <v>144</v>
      </c>
      <c r="K22" s="22">
        <v>18</v>
      </c>
      <c r="L22" s="22">
        <v>8</v>
      </c>
      <c r="M22" s="80">
        <f>I22*J22</f>
        <v>1728</v>
      </c>
      <c r="N22" s="314">
        <f>IFERROR(O22*I22,"-")</f>
        <v>0</v>
      </c>
      <c r="O22" s="153">
        <v>0</v>
      </c>
      <c r="P22" s="337">
        <f>IFERROR(O22/J22,"-")</f>
        <v>0</v>
      </c>
      <c r="Q22" s="166"/>
      <c r="R22" s="5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2:447" s="4" customFormat="1" ht="16.8" customHeight="1" x14ac:dyDescent="0.3">
      <c r="B23" s="349">
        <v>6</v>
      </c>
      <c r="C23" s="68" t="s">
        <v>11</v>
      </c>
      <c r="D23" s="112" t="s">
        <v>167</v>
      </c>
      <c r="E23" s="269" t="s">
        <v>209</v>
      </c>
      <c r="F23" s="270" t="s">
        <v>309</v>
      </c>
      <c r="G23" s="132" t="s">
        <v>10</v>
      </c>
      <c r="H23" s="144" t="s">
        <v>295</v>
      </c>
      <c r="I23" s="144">
        <v>12</v>
      </c>
      <c r="J23" s="22">
        <v>144</v>
      </c>
      <c r="K23" s="22">
        <v>18</v>
      </c>
      <c r="L23" s="22">
        <v>8</v>
      </c>
      <c r="M23" s="80">
        <f>I23*J23</f>
        <v>1728</v>
      </c>
      <c r="N23" s="314">
        <f>IFERROR(O23*I23,"-")</f>
        <v>0</v>
      </c>
      <c r="O23" s="153">
        <v>0</v>
      </c>
      <c r="P23" s="337">
        <f>IFERROR(O23/J23,"-")</f>
        <v>0</v>
      </c>
      <c r="Q23" s="166"/>
      <c r="R23" s="5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2:447" s="4" customFormat="1" ht="16.8" customHeight="1" x14ac:dyDescent="0.3">
      <c r="B24" s="349">
        <v>7</v>
      </c>
      <c r="C24" s="68" t="s">
        <v>11</v>
      </c>
      <c r="D24" s="112" t="s">
        <v>166</v>
      </c>
      <c r="E24" s="269" t="s">
        <v>210</v>
      </c>
      <c r="F24" s="270" t="s">
        <v>309</v>
      </c>
      <c r="G24" s="132" t="s">
        <v>10</v>
      </c>
      <c r="H24" s="144" t="s">
        <v>295</v>
      </c>
      <c r="I24" s="144">
        <v>12</v>
      </c>
      <c r="J24" s="22">
        <v>144</v>
      </c>
      <c r="K24" s="22">
        <v>18</v>
      </c>
      <c r="L24" s="22">
        <v>8</v>
      </c>
      <c r="M24" s="80">
        <f>I24*J24</f>
        <v>1728</v>
      </c>
      <c r="N24" s="314">
        <f>IFERROR(O24*I24,"-")</f>
        <v>0</v>
      </c>
      <c r="O24" s="153">
        <v>0</v>
      </c>
      <c r="P24" s="337">
        <f>IFERROR(O24/J24,"-")</f>
        <v>0</v>
      </c>
      <c r="Q24" s="166"/>
      <c r="R24" s="5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2:447" s="4" customFormat="1" ht="16.8" customHeight="1" x14ac:dyDescent="0.3">
      <c r="B25" s="349">
        <v>8</v>
      </c>
      <c r="C25" s="68" t="s">
        <v>11</v>
      </c>
      <c r="D25" s="112" t="s">
        <v>168</v>
      </c>
      <c r="E25" s="269" t="s">
        <v>211</v>
      </c>
      <c r="F25" s="270" t="s">
        <v>309</v>
      </c>
      <c r="G25" s="132" t="s">
        <v>10</v>
      </c>
      <c r="H25" s="144" t="s">
        <v>295</v>
      </c>
      <c r="I25" s="144">
        <v>12</v>
      </c>
      <c r="J25" s="22">
        <v>144</v>
      </c>
      <c r="K25" s="22">
        <v>18</v>
      </c>
      <c r="L25" s="22">
        <v>8</v>
      </c>
      <c r="M25" s="80">
        <f>I25*J25</f>
        <v>1728</v>
      </c>
      <c r="N25" s="314">
        <f>IFERROR(O25*I25,"-")</f>
        <v>0</v>
      </c>
      <c r="O25" s="153">
        <v>0</v>
      </c>
      <c r="P25" s="337">
        <f>IFERROR(O25/J25,"-")</f>
        <v>0</v>
      </c>
      <c r="Q25" s="166"/>
      <c r="R25" s="5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</row>
    <row r="26" spans="2:447" s="4" customFormat="1" ht="16.8" customHeight="1" x14ac:dyDescent="0.3">
      <c r="B26" s="140"/>
      <c r="C26" s="69" t="s">
        <v>5</v>
      </c>
      <c r="D26" s="111" t="s">
        <v>13</v>
      </c>
      <c r="E26" s="267"/>
      <c r="F26" s="268"/>
      <c r="G26" s="127" t="s">
        <v>5</v>
      </c>
      <c r="H26" s="140" t="s">
        <v>5</v>
      </c>
      <c r="I26" s="140" t="s">
        <v>5</v>
      </c>
      <c r="J26" s="104" t="s">
        <v>5</v>
      </c>
      <c r="K26" s="104" t="s">
        <v>5</v>
      </c>
      <c r="L26" s="104" t="s">
        <v>5</v>
      </c>
      <c r="M26" s="127" t="s">
        <v>5</v>
      </c>
      <c r="N26" s="329" t="s">
        <v>5</v>
      </c>
      <c r="O26" s="157" t="s">
        <v>5</v>
      </c>
      <c r="P26" s="341" t="s">
        <v>5</v>
      </c>
      <c r="Q26" s="161"/>
      <c r="R26" s="5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</row>
    <row r="27" spans="2:447" s="4" customFormat="1" ht="16.8" customHeight="1" x14ac:dyDescent="0.3">
      <c r="B27" s="349">
        <v>9</v>
      </c>
      <c r="C27" s="68" t="s">
        <v>12</v>
      </c>
      <c r="D27" s="112" t="s">
        <v>169</v>
      </c>
      <c r="E27" s="269" t="s">
        <v>371</v>
      </c>
      <c r="F27" s="270" t="s">
        <v>309</v>
      </c>
      <c r="G27" s="132" t="s">
        <v>16</v>
      </c>
      <c r="H27" s="144" t="s">
        <v>295</v>
      </c>
      <c r="I27" s="144">
        <v>12</v>
      </c>
      <c r="J27" s="22">
        <v>104</v>
      </c>
      <c r="K27" s="22">
        <v>13</v>
      </c>
      <c r="L27" s="22">
        <v>8</v>
      </c>
      <c r="M27" s="80">
        <f>I27*J27</f>
        <v>1248</v>
      </c>
      <c r="N27" s="314">
        <f>IFERROR(O27*I27,"-")</f>
        <v>0</v>
      </c>
      <c r="O27" s="153">
        <v>0</v>
      </c>
      <c r="P27" s="337">
        <f>IFERROR(O27/J27,"-")</f>
        <v>0</v>
      </c>
      <c r="Q27" s="166"/>
      <c r="R27" s="5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2:447" s="4" customFormat="1" ht="16.8" customHeight="1" x14ac:dyDescent="0.3">
      <c r="B28" s="349">
        <v>10</v>
      </c>
      <c r="C28" s="68" t="s">
        <v>9</v>
      </c>
      <c r="D28" s="112" t="s">
        <v>332</v>
      </c>
      <c r="E28" s="269" t="s">
        <v>336</v>
      </c>
      <c r="F28" s="270" t="s">
        <v>309</v>
      </c>
      <c r="G28" s="132" t="s">
        <v>16</v>
      </c>
      <c r="H28" s="144" t="s">
        <v>295</v>
      </c>
      <c r="I28" s="144">
        <v>12</v>
      </c>
      <c r="J28" s="22">
        <v>120</v>
      </c>
      <c r="K28" s="22">
        <v>15</v>
      </c>
      <c r="L28" s="22">
        <v>8</v>
      </c>
      <c r="M28" s="80">
        <v>1440</v>
      </c>
      <c r="N28" s="314">
        <f>IFERROR(O28*I28,"-")</f>
        <v>0</v>
      </c>
      <c r="O28" s="153">
        <v>0</v>
      </c>
      <c r="P28" s="337">
        <f>IFERROR(O28/J28,"-")</f>
        <v>0</v>
      </c>
      <c r="Q28" s="166"/>
      <c r="R28" s="5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2:447" s="4" customFormat="1" ht="16.8" customHeight="1" x14ac:dyDescent="0.3">
      <c r="B29" s="349">
        <v>11</v>
      </c>
      <c r="C29" s="68" t="s">
        <v>9</v>
      </c>
      <c r="D29" s="112" t="s">
        <v>340</v>
      </c>
      <c r="E29" s="269" t="s">
        <v>341</v>
      </c>
      <c r="F29" s="270" t="s">
        <v>309</v>
      </c>
      <c r="G29" s="132" t="s">
        <v>16</v>
      </c>
      <c r="H29" s="144" t="s">
        <v>295</v>
      </c>
      <c r="I29" s="144">
        <v>12</v>
      </c>
      <c r="J29" s="22">
        <v>120</v>
      </c>
      <c r="K29" s="22">
        <v>15</v>
      </c>
      <c r="L29" s="22">
        <v>8</v>
      </c>
      <c r="M29" s="80">
        <v>1440</v>
      </c>
      <c r="N29" s="314">
        <f>IFERROR(O29*I29,"-")</f>
        <v>0</v>
      </c>
      <c r="O29" s="153">
        <v>0</v>
      </c>
      <c r="P29" s="337">
        <f>IFERROR(O29/J29,"-")</f>
        <v>0</v>
      </c>
      <c r="Q29" s="166"/>
      <c r="R29" s="5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2:447" s="4" customFormat="1" ht="16.8" customHeight="1" thickBot="1" x14ac:dyDescent="0.35">
      <c r="B30" s="349">
        <v>12</v>
      </c>
      <c r="C30" s="68" t="s">
        <v>9</v>
      </c>
      <c r="D30" s="112" t="s">
        <v>333</v>
      </c>
      <c r="E30" s="269" t="s">
        <v>335</v>
      </c>
      <c r="F30" s="270" t="s">
        <v>309</v>
      </c>
      <c r="G30" s="132" t="s">
        <v>334</v>
      </c>
      <c r="H30" s="144" t="s">
        <v>295</v>
      </c>
      <c r="I30" s="144">
        <v>12</v>
      </c>
      <c r="J30" s="22">
        <v>120</v>
      </c>
      <c r="K30" s="22">
        <v>15</v>
      </c>
      <c r="L30" s="22">
        <v>8</v>
      </c>
      <c r="M30" s="80">
        <v>1440</v>
      </c>
      <c r="N30" s="314">
        <f>IFERROR(O30*I30,"-")</f>
        <v>0</v>
      </c>
      <c r="O30" s="153">
        <v>0</v>
      </c>
      <c r="P30" s="337">
        <f>IFERROR(O30/J30,"-")</f>
        <v>0</v>
      </c>
      <c r="Q30" s="166"/>
      <c r="R30" s="5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2:447" s="4" customFormat="1" ht="16.8" customHeight="1" x14ac:dyDescent="0.3">
      <c r="B31" s="350"/>
      <c r="C31" s="499" t="s">
        <v>5</v>
      </c>
      <c r="D31" s="121" t="s">
        <v>17</v>
      </c>
      <c r="E31" s="265"/>
      <c r="F31" s="266"/>
      <c r="G31" s="128" t="s">
        <v>5</v>
      </c>
      <c r="H31" s="141" t="s">
        <v>5</v>
      </c>
      <c r="I31" s="141" t="s">
        <v>5</v>
      </c>
      <c r="J31" s="109" t="s">
        <v>5</v>
      </c>
      <c r="K31" s="109" t="s">
        <v>5</v>
      </c>
      <c r="L31" s="109" t="s">
        <v>5</v>
      </c>
      <c r="M31" s="128" t="s">
        <v>5</v>
      </c>
      <c r="N31" s="330" t="s">
        <v>5</v>
      </c>
      <c r="O31" s="158" t="s">
        <v>5</v>
      </c>
      <c r="P31" s="342" t="s">
        <v>5</v>
      </c>
      <c r="Q31" s="162"/>
      <c r="R31" s="5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</row>
    <row r="32" spans="2:447" s="4" customFormat="1" ht="16.8" customHeight="1" x14ac:dyDescent="0.3">
      <c r="B32" s="140"/>
      <c r="C32" s="69" t="s">
        <v>5</v>
      </c>
      <c r="D32" s="111" t="s">
        <v>18</v>
      </c>
      <c r="E32" s="267"/>
      <c r="F32" s="268"/>
      <c r="G32" s="127" t="s">
        <v>5</v>
      </c>
      <c r="H32" s="140" t="s">
        <v>5</v>
      </c>
      <c r="I32" s="140" t="s">
        <v>5</v>
      </c>
      <c r="J32" s="104" t="s">
        <v>5</v>
      </c>
      <c r="K32" s="104" t="s">
        <v>5</v>
      </c>
      <c r="L32" s="104" t="s">
        <v>5</v>
      </c>
      <c r="M32" s="127" t="s">
        <v>5</v>
      </c>
      <c r="N32" s="329" t="s">
        <v>5</v>
      </c>
      <c r="O32" s="157" t="s">
        <v>5</v>
      </c>
      <c r="P32" s="341" t="s">
        <v>5</v>
      </c>
      <c r="Q32" s="161"/>
      <c r="R32" s="5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</row>
    <row r="33" spans="1:448" s="4" customFormat="1" ht="16.8" customHeight="1" x14ac:dyDescent="0.3">
      <c r="B33" s="352">
        <v>13</v>
      </c>
      <c r="C33" s="70" t="s">
        <v>9</v>
      </c>
      <c r="D33" s="112" t="s">
        <v>121</v>
      </c>
      <c r="E33" s="269" t="s">
        <v>212</v>
      </c>
      <c r="F33" s="270" t="s">
        <v>308</v>
      </c>
      <c r="G33" s="135" t="s">
        <v>80</v>
      </c>
      <c r="H33" s="144" t="s">
        <v>295</v>
      </c>
      <c r="I33" s="144">
        <v>12</v>
      </c>
      <c r="J33" s="22">
        <v>64</v>
      </c>
      <c r="K33" s="22">
        <v>8</v>
      </c>
      <c r="L33" s="22">
        <v>8</v>
      </c>
      <c r="M33" s="80">
        <f>I33*J33</f>
        <v>768</v>
      </c>
      <c r="N33" s="314">
        <f>IFERROR(O33*I33,"-")</f>
        <v>0</v>
      </c>
      <c r="O33" s="153">
        <v>0</v>
      </c>
      <c r="P33" s="337">
        <f>IFERROR(O33/J33,"-")</f>
        <v>0</v>
      </c>
      <c r="Q33" s="166"/>
      <c r="R33" s="5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</row>
    <row r="34" spans="1:448" s="4" customFormat="1" ht="16.8" customHeight="1" x14ac:dyDescent="0.3">
      <c r="B34" s="352">
        <v>14</v>
      </c>
      <c r="C34" s="71" t="s">
        <v>9</v>
      </c>
      <c r="D34" s="112" t="s">
        <v>122</v>
      </c>
      <c r="E34" s="269" t="s">
        <v>213</v>
      </c>
      <c r="F34" s="270" t="s">
        <v>308</v>
      </c>
      <c r="G34" s="135" t="s">
        <v>80</v>
      </c>
      <c r="H34" s="144" t="s">
        <v>295</v>
      </c>
      <c r="I34" s="147">
        <v>12</v>
      </c>
      <c r="J34" s="27">
        <v>64</v>
      </c>
      <c r="K34" s="27">
        <v>8</v>
      </c>
      <c r="L34" s="27">
        <v>8</v>
      </c>
      <c r="M34" s="83">
        <f>I34*J34</f>
        <v>768</v>
      </c>
      <c r="N34" s="314">
        <f>IFERROR(O34*I34,"-")</f>
        <v>0</v>
      </c>
      <c r="O34" s="153">
        <v>0</v>
      </c>
      <c r="P34" s="337">
        <f>IFERROR(O34/J34,"-")</f>
        <v>0</v>
      </c>
      <c r="Q34" s="166"/>
      <c r="R34" s="5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</row>
    <row r="35" spans="1:448" s="4" customFormat="1" ht="16.8" customHeight="1" x14ac:dyDescent="0.3">
      <c r="B35" s="352">
        <v>15</v>
      </c>
      <c r="C35" s="71" t="s">
        <v>9</v>
      </c>
      <c r="D35" s="112" t="s">
        <v>123</v>
      </c>
      <c r="E35" s="269" t="s">
        <v>214</v>
      </c>
      <c r="F35" s="270" t="s">
        <v>308</v>
      </c>
      <c r="G35" s="135" t="s">
        <v>80</v>
      </c>
      <c r="H35" s="144" t="s">
        <v>295</v>
      </c>
      <c r="I35" s="147">
        <v>12</v>
      </c>
      <c r="J35" s="27">
        <v>64</v>
      </c>
      <c r="K35" s="27">
        <v>8</v>
      </c>
      <c r="L35" s="27">
        <v>8</v>
      </c>
      <c r="M35" s="83">
        <f>I35*J35</f>
        <v>768</v>
      </c>
      <c r="N35" s="314">
        <f>IFERROR(O35*I35,"-")</f>
        <v>0</v>
      </c>
      <c r="O35" s="153">
        <v>0</v>
      </c>
      <c r="P35" s="337">
        <f>IFERROR(O35/J35,"-")</f>
        <v>0</v>
      </c>
      <c r="Q35" s="166"/>
      <c r="R35" s="5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</row>
    <row r="36" spans="1:448" s="4" customFormat="1" ht="16.8" customHeight="1" x14ac:dyDescent="0.3">
      <c r="B36" s="352">
        <v>16</v>
      </c>
      <c r="C36" s="71" t="s">
        <v>9</v>
      </c>
      <c r="D36" s="112" t="s">
        <v>124</v>
      </c>
      <c r="E36" s="269" t="s">
        <v>215</v>
      </c>
      <c r="F36" s="270" t="s">
        <v>308</v>
      </c>
      <c r="G36" s="135" t="s">
        <v>80</v>
      </c>
      <c r="H36" s="144" t="s">
        <v>295</v>
      </c>
      <c r="I36" s="147">
        <v>12</v>
      </c>
      <c r="J36" s="27">
        <v>64</v>
      </c>
      <c r="K36" s="27">
        <v>8</v>
      </c>
      <c r="L36" s="27">
        <v>8</v>
      </c>
      <c r="M36" s="83">
        <f>I36*J36</f>
        <v>768</v>
      </c>
      <c r="N36" s="314">
        <f>IFERROR(O36*I36,"-")</f>
        <v>0</v>
      </c>
      <c r="O36" s="153">
        <v>0</v>
      </c>
      <c r="P36" s="337">
        <f>IFERROR(O36/J36,"-")</f>
        <v>0</v>
      </c>
      <c r="Q36" s="166"/>
      <c r="R36" s="5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</row>
    <row r="37" spans="1:448" s="4" customFormat="1" ht="16.8" customHeight="1" x14ac:dyDescent="0.3">
      <c r="B37" s="140"/>
      <c r="C37" s="69"/>
      <c r="D37" s="116" t="s">
        <v>116</v>
      </c>
      <c r="E37" s="272"/>
      <c r="F37" s="273"/>
      <c r="G37" s="127"/>
      <c r="H37" s="140"/>
      <c r="I37" s="140"/>
      <c r="J37" s="104"/>
      <c r="K37" s="104"/>
      <c r="L37" s="104"/>
      <c r="M37" s="127"/>
      <c r="N37" s="329"/>
      <c r="O37" s="157"/>
      <c r="P37" s="341"/>
      <c r="Q37" s="161"/>
      <c r="R37" s="5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</row>
    <row r="38" spans="1:448" s="5" customFormat="1" ht="16.8" customHeight="1" x14ac:dyDescent="0.3">
      <c r="A38" s="78"/>
      <c r="B38" s="352">
        <v>17</v>
      </c>
      <c r="C38" s="71" t="s">
        <v>9</v>
      </c>
      <c r="D38" s="112" t="s">
        <v>125</v>
      </c>
      <c r="E38" s="269" t="s">
        <v>217</v>
      </c>
      <c r="F38" s="270" t="s">
        <v>309</v>
      </c>
      <c r="G38" s="136" t="s">
        <v>117</v>
      </c>
      <c r="H38" s="144" t="s">
        <v>295</v>
      </c>
      <c r="I38" s="147">
        <v>12</v>
      </c>
      <c r="J38" s="22">
        <v>160</v>
      </c>
      <c r="K38" s="22">
        <v>20</v>
      </c>
      <c r="L38" s="27">
        <v>8</v>
      </c>
      <c r="M38" s="83">
        <f>I38*J38</f>
        <v>1920</v>
      </c>
      <c r="N38" s="314">
        <f>IFERROR(O38*I38,"-")</f>
        <v>0</v>
      </c>
      <c r="O38" s="153">
        <v>0</v>
      </c>
      <c r="P38" s="337">
        <f>IFERROR(O38/J38,"-")</f>
        <v>0</v>
      </c>
      <c r="Q38" s="166"/>
      <c r="R38" s="5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S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V38" s="55"/>
      <c r="MW38" s="55"/>
      <c r="MX38" s="55"/>
      <c r="MY38" s="55"/>
      <c r="MZ38" s="55"/>
      <c r="NA38" s="55"/>
      <c r="NB38" s="55"/>
      <c r="NC38" s="55"/>
      <c r="ND38" s="55"/>
      <c r="NE38" s="55"/>
      <c r="NF38" s="55"/>
      <c r="NG38" s="55"/>
      <c r="NH38" s="55"/>
      <c r="NI38" s="55"/>
      <c r="NJ38" s="55"/>
      <c r="NK38" s="55"/>
      <c r="NL38" s="55"/>
      <c r="NM38" s="55"/>
      <c r="NN38" s="55"/>
      <c r="NO38" s="55"/>
      <c r="NP38" s="55"/>
      <c r="NQ38" s="55"/>
      <c r="NR38" s="55"/>
      <c r="NS38" s="55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  <c r="OW38" s="55"/>
      <c r="OX38" s="55"/>
      <c r="OY38" s="55"/>
      <c r="OZ38" s="55"/>
      <c r="PA38" s="55"/>
      <c r="PB38" s="55"/>
      <c r="PC38" s="55"/>
      <c r="PD38" s="55"/>
      <c r="PE38" s="55"/>
      <c r="PF38" s="55"/>
      <c r="PG38" s="55"/>
      <c r="PH38" s="55"/>
      <c r="PI38" s="55"/>
      <c r="PJ38" s="55"/>
      <c r="PK38" s="55"/>
      <c r="PL38" s="55"/>
      <c r="PM38" s="55"/>
      <c r="PN38" s="55"/>
      <c r="PO38" s="55"/>
      <c r="PP38" s="55"/>
      <c r="PQ38" s="55"/>
      <c r="PR38" s="55"/>
      <c r="PS38" s="55"/>
      <c r="PT38" s="55"/>
      <c r="PU38" s="55"/>
      <c r="PV38" s="55"/>
      <c r="PW38" s="55"/>
      <c r="PX38" s="55"/>
      <c r="PY38" s="55"/>
      <c r="PZ38" s="55"/>
      <c r="QA38" s="55"/>
      <c r="QB38" s="55"/>
      <c r="QC38" s="55"/>
      <c r="QD38" s="55"/>
      <c r="QE38" s="55"/>
      <c r="QF38" s="130"/>
    </row>
    <row r="39" spans="1:448" s="5" customFormat="1" ht="16.8" customHeight="1" x14ac:dyDescent="0.3">
      <c r="A39" s="78"/>
      <c r="B39" s="352">
        <v>18</v>
      </c>
      <c r="C39" s="71" t="s">
        <v>9</v>
      </c>
      <c r="D39" s="112" t="s">
        <v>126</v>
      </c>
      <c r="E39" s="269" t="s">
        <v>216</v>
      </c>
      <c r="F39" s="270" t="s">
        <v>309</v>
      </c>
      <c r="G39" s="136" t="s">
        <v>117</v>
      </c>
      <c r="H39" s="144" t="s">
        <v>295</v>
      </c>
      <c r="I39" s="147">
        <v>12</v>
      </c>
      <c r="J39" s="22">
        <v>160</v>
      </c>
      <c r="K39" s="22">
        <v>20</v>
      </c>
      <c r="L39" s="27">
        <v>8</v>
      </c>
      <c r="M39" s="83">
        <f>I39*J39</f>
        <v>1920</v>
      </c>
      <c r="N39" s="314">
        <f>IFERROR(O39*I39,"-")</f>
        <v>0</v>
      </c>
      <c r="O39" s="153">
        <v>0</v>
      </c>
      <c r="P39" s="337">
        <f>IFERROR(O39/J39,"-")</f>
        <v>0</v>
      </c>
      <c r="Q39" s="166"/>
      <c r="R39" s="5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  <c r="IW39" s="55"/>
      <c r="IX39" s="55"/>
      <c r="IY39" s="55"/>
      <c r="IZ39" s="55"/>
      <c r="JA39" s="55"/>
      <c r="JB39" s="55"/>
      <c r="JC39" s="55"/>
      <c r="JD39" s="55"/>
      <c r="JE39" s="55"/>
      <c r="JF39" s="55"/>
      <c r="JG39" s="55"/>
      <c r="JH39" s="55"/>
      <c r="JI39" s="55"/>
      <c r="JJ39" s="55"/>
      <c r="JK39" s="55"/>
      <c r="JL39" s="55"/>
      <c r="JM39" s="55"/>
      <c r="JN39" s="55"/>
      <c r="JO39" s="55"/>
      <c r="JP39" s="55"/>
      <c r="JQ39" s="55"/>
      <c r="JR39" s="55"/>
      <c r="JS39" s="55"/>
      <c r="JT39" s="55"/>
      <c r="JU39" s="55"/>
      <c r="JV39" s="55"/>
      <c r="JW39" s="55"/>
      <c r="JX39" s="55"/>
      <c r="JY39" s="55"/>
      <c r="JZ39" s="55"/>
      <c r="KA39" s="55"/>
      <c r="KB39" s="55"/>
      <c r="KC39" s="55"/>
      <c r="KD39" s="55"/>
      <c r="KE39" s="55"/>
      <c r="KF39" s="55"/>
      <c r="KG39" s="55"/>
      <c r="KH39" s="55"/>
      <c r="KI39" s="55"/>
      <c r="KJ39" s="55"/>
      <c r="KK39" s="55"/>
      <c r="KL39" s="55"/>
      <c r="KM39" s="55"/>
      <c r="KN39" s="55"/>
      <c r="KO39" s="55"/>
      <c r="KP39" s="55"/>
      <c r="KQ39" s="55"/>
      <c r="KR39" s="55"/>
      <c r="KS39" s="55"/>
      <c r="KT39" s="55"/>
      <c r="KU39" s="55"/>
      <c r="KV39" s="55"/>
      <c r="KW39" s="55"/>
      <c r="KX39" s="55"/>
      <c r="KY39" s="55"/>
      <c r="KZ39" s="55"/>
      <c r="LA39" s="55"/>
      <c r="LB39" s="55"/>
      <c r="LC39" s="55"/>
      <c r="LD39" s="55"/>
      <c r="LE39" s="55"/>
      <c r="LF39" s="55"/>
      <c r="LG39" s="55"/>
      <c r="LH39" s="55"/>
      <c r="LI39" s="55"/>
      <c r="LJ39" s="55"/>
      <c r="LK39" s="55"/>
      <c r="LL39" s="55"/>
      <c r="LM39" s="55"/>
      <c r="LN39" s="55"/>
      <c r="LO39" s="55"/>
      <c r="LP39" s="55"/>
      <c r="LQ39" s="55"/>
      <c r="LR39" s="55"/>
      <c r="LS39" s="55"/>
      <c r="LT39" s="55"/>
      <c r="LU39" s="55"/>
      <c r="LV39" s="55"/>
      <c r="LW39" s="55"/>
      <c r="LX39" s="55"/>
      <c r="LY39" s="55"/>
      <c r="LZ39" s="55"/>
      <c r="MA39" s="55"/>
      <c r="MB39" s="55"/>
      <c r="MC39" s="55"/>
      <c r="MD39" s="55"/>
      <c r="ME39" s="55"/>
      <c r="MF39" s="55"/>
      <c r="MG39" s="55"/>
      <c r="MH39" s="55"/>
      <c r="MI39" s="55"/>
      <c r="MJ39" s="55"/>
      <c r="MK39" s="55"/>
      <c r="ML39" s="55"/>
      <c r="MM39" s="55"/>
      <c r="MN39" s="55"/>
      <c r="MO39" s="55"/>
      <c r="MP39" s="55"/>
      <c r="MQ39" s="55"/>
      <c r="MR39" s="55"/>
      <c r="MS39" s="55"/>
      <c r="MT39" s="55"/>
      <c r="MU39" s="55"/>
      <c r="MV39" s="55"/>
      <c r="MW39" s="55"/>
      <c r="MX39" s="55"/>
      <c r="MY39" s="55"/>
      <c r="MZ39" s="55"/>
      <c r="NA39" s="55"/>
      <c r="NB39" s="55"/>
      <c r="NC39" s="55"/>
      <c r="ND39" s="55"/>
      <c r="NE39" s="55"/>
      <c r="NF39" s="55"/>
      <c r="NG39" s="55"/>
      <c r="NH39" s="55"/>
      <c r="NI39" s="55"/>
      <c r="NJ39" s="55"/>
      <c r="NK39" s="55"/>
      <c r="NL39" s="55"/>
      <c r="NM39" s="55"/>
      <c r="NN39" s="55"/>
      <c r="NO39" s="55"/>
      <c r="NP39" s="55"/>
      <c r="NQ39" s="55"/>
      <c r="NR39" s="55"/>
      <c r="NS39" s="55"/>
      <c r="NT39" s="55"/>
      <c r="NU39" s="55"/>
      <c r="NV39" s="55"/>
      <c r="NW39" s="55"/>
      <c r="NX39" s="55"/>
      <c r="NY39" s="55"/>
      <c r="NZ39" s="55"/>
      <c r="OA39" s="55"/>
      <c r="OB39" s="55"/>
      <c r="OC39" s="55"/>
      <c r="OD39" s="55"/>
      <c r="OE39" s="55"/>
      <c r="OF39" s="55"/>
      <c r="OG39" s="55"/>
      <c r="OH39" s="55"/>
      <c r="OI39" s="55"/>
      <c r="OJ39" s="55"/>
      <c r="OK39" s="55"/>
      <c r="OL39" s="55"/>
      <c r="OM39" s="55"/>
      <c r="ON39" s="55"/>
      <c r="OO39" s="55"/>
      <c r="OP39" s="55"/>
      <c r="OQ39" s="55"/>
      <c r="OR39" s="55"/>
      <c r="OS39" s="55"/>
      <c r="OT39" s="55"/>
      <c r="OU39" s="55"/>
      <c r="OV39" s="55"/>
      <c r="OW39" s="55"/>
      <c r="OX39" s="55"/>
      <c r="OY39" s="55"/>
      <c r="OZ39" s="55"/>
      <c r="PA39" s="55"/>
      <c r="PB39" s="55"/>
      <c r="PC39" s="55"/>
      <c r="PD39" s="55"/>
      <c r="PE39" s="55"/>
      <c r="PF39" s="55"/>
      <c r="PG39" s="55"/>
      <c r="PH39" s="55"/>
      <c r="PI39" s="55"/>
      <c r="PJ39" s="55"/>
      <c r="PK39" s="55"/>
      <c r="PL39" s="55"/>
      <c r="PM39" s="55"/>
      <c r="PN39" s="55"/>
      <c r="PO39" s="55"/>
      <c r="PP39" s="55"/>
      <c r="PQ39" s="55"/>
      <c r="PR39" s="55"/>
      <c r="PS39" s="55"/>
      <c r="PT39" s="55"/>
      <c r="PU39" s="55"/>
      <c r="PV39" s="55"/>
      <c r="PW39" s="55"/>
      <c r="PX39" s="55"/>
      <c r="PY39" s="55"/>
      <c r="PZ39" s="55"/>
      <c r="QA39" s="55"/>
      <c r="QB39" s="55"/>
      <c r="QC39" s="55"/>
      <c r="QD39" s="55"/>
      <c r="QE39" s="55"/>
      <c r="QF39" s="130"/>
    </row>
    <row r="40" spans="1:448" s="5" customFormat="1" ht="16.8" customHeight="1" x14ac:dyDescent="0.3">
      <c r="A40" s="78"/>
      <c r="B40" s="352">
        <v>19</v>
      </c>
      <c r="C40" s="71" t="s">
        <v>9</v>
      </c>
      <c r="D40" s="112" t="s">
        <v>127</v>
      </c>
      <c r="E40" s="269" t="s">
        <v>218</v>
      </c>
      <c r="F40" s="270" t="s">
        <v>309</v>
      </c>
      <c r="G40" s="136" t="s">
        <v>117</v>
      </c>
      <c r="H40" s="144" t="s">
        <v>295</v>
      </c>
      <c r="I40" s="147">
        <v>12</v>
      </c>
      <c r="J40" s="22">
        <f>K40*L40</f>
        <v>160</v>
      </c>
      <c r="K40" s="22">
        <v>20</v>
      </c>
      <c r="L40" s="27">
        <v>8</v>
      </c>
      <c r="M40" s="83">
        <f>I40*J40</f>
        <v>1920</v>
      </c>
      <c r="N40" s="314">
        <f>IFERROR(O40*I40,"-")</f>
        <v>0</v>
      </c>
      <c r="O40" s="153">
        <v>0</v>
      </c>
      <c r="P40" s="337">
        <f>IFERROR(O40/J40,"-")</f>
        <v>0</v>
      </c>
      <c r="Q40" s="166"/>
      <c r="R40" s="5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  <c r="IW40" s="55"/>
      <c r="IX40" s="55"/>
      <c r="IY40" s="55"/>
      <c r="IZ40" s="55"/>
      <c r="JA40" s="55"/>
      <c r="JB40" s="55"/>
      <c r="JC40" s="55"/>
      <c r="JD40" s="55"/>
      <c r="JE40" s="55"/>
      <c r="JF40" s="55"/>
      <c r="JG40" s="55"/>
      <c r="JH40" s="55"/>
      <c r="JI40" s="55"/>
      <c r="JJ40" s="55"/>
      <c r="JK40" s="55"/>
      <c r="JL40" s="55"/>
      <c r="JM40" s="55"/>
      <c r="JN40" s="55"/>
      <c r="JO40" s="55"/>
      <c r="JP40" s="55"/>
      <c r="JQ40" s="55"/>
      <c r="JR40" s="55"/>
      <c r="JS40" s="55"/>
      <c r="JT40" s="55"/>
      <c r="JU40" s="55"/>
      <c r="JV40" s="55"/>
      <c r="JW40" s="55"/>
      <c r="JX40" s="55"/>
      <c r="JY40" s="55"/>
      <c r="JZ40" s="55"/>
      <c r="KA40" s="55"/>
      <c r="KB40" s="55"/>
      <c r="KC40" s="55"/>
      <c r="KD40" s="55"/>
      <c r="KE40" s="55"/>
      <c r="KF40" s="55"/>
      <c r="KG40" s="55"/>
      <c r="KH40" s="55"/>
      <c r="KI40" s="55"/>
      <c r="KJ40" s="55"/>
      <c r="KK40" s="55"/>
      <c r="KL40" s="55"/>
      <c r="KM40" s="55"/>
      <c r="KN40" s="55"/>
      <c r="KO40" s="55"/>
      <c r="KP40" s="55"/>
      <c r="KQ40" s="55"/>
      <c r="KR40" s="55"/>
      <c r="KS40" s="55"/>
      <c r="KT40" s="55"/>
      <c r="KU40" s="55"/>
      <c r="KV40" s="55"/>
      <c r="KW40" s="55"/>
      <c r="KX40" s="55"/>
      <c r="KY40" s="55"/>
      <c r="KZ40" s="55"/>
      <c r="LA40" s="55"/>
      <c r="LB40" s="55"/>
      <c r="LC40" s="55"/>
      <c r="LD40" s="55"/>
      <c r="LE40" s="55"/>
      <c r="LF40" s="55"/>
      <c r="LG40" s="55"/>
      <c r="LH40" s="55"/>
      <c r="LI40" s="55"/>
      <c r="LJ40" s="55"/>
      <c r="LK40" s="55"/>
      <c r="LL40" s="55"/>
      <c r="LM40" s="55"/>
      <c r="LN40" s="55"/>
      <c r="LO40" s="55"/>
      <c r="LP40" s="55"/>
      <c r="LQ40" s="55"/>
      <c r="LR40" s="55"/>
      <c r="LS40" s="55"/>
      <c r="LT40" s="55"/>
      <c r="LU40" s="55"/>
      <c r="LV40" s="55"/>
      <c r="LW40" s="55"/>
      <c r="LX40" s="55"/>
      <c r="LY40" s="55"/>
      <c r="LZ40" s="55"/>
      <c r="MA40" s="55"/>
      <c r="MB40" s="55"/>
      <c r="MC40" s="55"/>
      <c r="MD40" s="55"/>
      <c r="ME40" s="55"/>
      <c r="MF40" s="55"/>
      <c r="MG40" s="55"/>
      <c r="MH40" s="55"/>
      <c r="MI40" s="55"/>
      <c r="MJ40" s="55"/>
      <c r="MK40" s="55"/>
      <c r="ML40" s="55"/>
      <c r="MM40" s="55"/>
      <c r="MN40" s="55"/>
      <c r="MO40" s="55"/>
      <c r="MP40" s="55"/>
      <c r="MQ40" s="55"/>
      <c r="MR40" s="55"/>
      <c r="MS40" s="55"/>
      <c r="MT40" s="55"/>
      <c r="MU40" s="55"/>
      <c r="MV40" s="55"/>
      <c r="MW40" s="55"/>
      <c r="MX40" s="55"/>
      <c r="MY40" s="55"/>
      <c r="MZ40" s="55"/>
      <c r="NA40" s="55"/>
      <c r="NB40" s="55"/>
      <c r="NC40" s="55"/>
      <c r="ND40" s="55"/>
      <c r="NE40" s="55"/>
      <c r="NF40" s="55"/>
      <c r="NG40" s="55"/>
      <c r="NH40" s="55"/>
      <c r="NI40" s="55"/>
      <c r="NJ40" s="55"/>
      <c r="NK40" s="55"/>
      <c r="NL40" s="55"/>
      <c r="NM40" s="55"/>
      <c r="NN40" s="55"/>
      <c r="NO40" s="55"/>
      <c r="NP40" s="55"/>
      <c r="NQ40" s="55"/>
      <c r="NR40" s="55"/>
      <c r="NS40" s="55"/>
      <c r="NT40" s="55"/>
      <c r="NU40" s="55"/>
      <c r="NV40" s="55"/>
      <c r="NW40" s="55"/>
      <c r="NX40" s="55"/>
      <c r="NY40" s="55"/>
      <c r="NZ40" s="55"/>
      <c r="OA40" s="55"/>
      <c r="OB40" s="55"/>
      <c r="OC40" s="55"/>
      <c r="OD40" s="55"/>
      <c r="OE40" s="55"/>
      <c r="OF40" s="55"/>
      <c r="OG40" s="55"/>
      <c r="OH40" s="55"/>
      <c r="OI40" s="55"/>
      <c r="OJ40" s="55"/>
      <c r="OK40" s="55"/>
      <c r="OL40" s="55"/>
      <c r="OM40" s="55"/>
      <c r="ON40" s="55"/>
      <c r="OO40" s="55"/>
      <c r="OP40" s="55"/>
      <c r="OQ40" s="55"/>
      <c r="OR40" s="55"/>
      <c r="OS40" s="55"/>
      <c r="OT40" s="55"/>
      <c r="OU40" s="55"/>
      <c r="OV40" s="55"/>
      <c r="OW40" s="55"/>
      <c r="OX40" s="55"/>
      <c r="OY40" s="55"/>
      <c r="OZ40" s="55"/>
      <c r="PA40" s="55"/>
      <c r="PB40" s="55"/>
      <c r="PC40" s="55"/>
      <c r="PD40" s="55"/>
      <c r="PE40" s="55"/>
      <c r="PF40" s="55"/>
      <c r="PG40" s="55"/>
      <c r="PH40" s="55"/>
      <c r="PI40" s="55"/>
      <c r="PJ40" s="55"/>
      <c r="PK40" s="55"/>
      <c r="PL40" s="55"/>
      <c r="PM40" s="55"/>
      <c r="PN40" s="55"/>
      <c r="PO40" s="55"/>
      <c r="PP40" s="55"/>
      <c r="PQ40" s="55"/>
      <c r="PR40" s="55"/>
      <c r="PS40" s="55"/>
      <c r="PT40" s="55"/>
      <c r="PU40" s="55"/>
      <c r="PV40" s="55"/>
      <c r="PW40" s="55"/>
      <c r="PX40" s="55"/>
      <c r="PY40" s="55"/>
      <c r="PZ40" s="55"/>
      <c r="QA40" s="55"/>
      <c r="QB40" s="55"/>
      <c r="QC40" s="55"/>
      <c r="QD40" s="55"/>
      <c r="QE40" s="55"/>
      <c r="QF40" s="130"/>
    </row>
    <row r="41" spans="1:448" s="15" customFormat="1" ht="16.8" customHeight="1" thickBot="1" x14ac:dyDescent="0.35">
      <c r="B41" s="352">
        <v>20</v>
      </c>
      <c r="C41" s="71" t="s">
        <v>9</v>
      </c>
      <c r="D41" s="112" t="s">
        <v>128</v>
      </c>
      <c r="E41" s="269" t="s">
        <v>254</v>
      </c>
      <c r="F41" s="270" t="s">
        <v>309</v>
      </c>
      <c r="G41" s="136" t="s">
        <v>117</v>
      </c>
      <c r="H41" s="144" t="s">
        <v>295</v>
      </c>
      <c r="I41" s="147">
        <v>12</v>
      </c>
      <c r="J41" s="22">
        <v>160</v>
      </c>
      <c r="K41" s="22">
        <v>20</v>
      </c>
      <c r="L41" s="27">
        <v>8</v>
      </c>
      <c r="M41" s="83">
        <f>I41*J41</f>
        <v>1920</v>
      </c>
      <c r="N41" s="314">
        <f>IFERROR(O41*I41,"-")</f>
        <v>0</v>
      </c>
      <c r="O41" s="153">
        <v>0</v>
      </c>
      <c r="P41" s="337">
        <f>IFERROR(O41/J41,"-")</f>
        <v>0</v>
      </c>
      <c r="Q41" s="166"/>
      <c r="R41" s="5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  <c r="IW41" s="55"/>
      <c r="IX41" s="55"/>
      <c r="IY41" s="55"/>
      <c r="IZ41" s="55"/>
      <c r="JA41" s="55"/>
      <c r="JB41" s="55"/>
      <c r="JC41" s="55"/>
      <c r="JD41" s="55"/>
      <c r="JE41" s="55"/>
      <c r="JF41" s="55"/>
      <c r="JG41" s="55"/>
      <c r="JH41" s="55"/>
      <c r="JI41" s="55"/>
      <c r="JJ41" s="55"/>
      <c r="JK41" s="55"/>
      <c r="JL41" s="55"/>
      <c r="JM41" s="55"/>
      <c r="JN41" s="55"/>
      <c r="JO41" s="55"/>
      <c r="JP41" s="55"/>
      <c r="JQ41" s="55"/>
      <c r="JR41" s="55"/>
      <c r="JS41" s="55"/>
      <c r="JT41" s="55"/>
      <c r="JU41" s="55"/>
      <c r="JV41" s="55"/>
      <c r="JW41" s="55"/>
      <c r="JX41" s="55"/>
      <c r="JY41" s="55"/>
      <c r="JZ41" s="55"/>
      <c r="KA41" s="55"/>
      <c r="KB41" s="55"/>
      <c r="KC41" s="55"/>
      <c r="KD41" s="55"/>
      <c r="KE41" s="55"/>
      <c r="KF41" s="55"/>
      <c r="KG41" s="55"/>
      <c r="KH41" s="55"/>
      <c r="KI41" s="55"/>
      <c r="KJ41" s="55"/>
      <c r="KK41" s="55"/>
      <c r="KL41" s="55"/>
      <c r="KM41" s="55"/>
      <c r="KN41" s="55"/>
      <c r="KO41" s="55"/>
      <c r="KP41" s="55"/>
      <c r="KQ41" s="55"/>
      <c r="KR41" s="55"/>
      <c r="KS41" s="55"/>
      <c r="KT41" s="55"/>
      <c r="KU41" s="55"/>
      <c r="KV41" s="55"/>
      <c r="KW41" s="55"/>
      <c r="KX41" s="55"/>
      <c r="KY41" s="55"/>
      <c r="KZ41" s="55"/>
      <c r="LA41" s="55"/>
      <c r="LB41" s="55"/>
      <c r="LC41" s="55"/>
      <c r="LD41" s="55"/>
      <c r="LE41" s="55"/>
      <c r="LF41" s="55"/>
      <c r="LG41" s="55"/>
      <c r="LH41" s="55"/>
      <c r="LI41" s="55"/>
      <c r="LJ41" s="55"/>
      <c r="LK41" s="55"/>
      <c r="LL41" s="55"/>
      <c r="LM41" s="55"/>
      <c r="LN41" s="55"/>
      <c r="LO41" s="55"/>
      <c r="LP41" s="55"/>
      <c r="LQ41" s="55"/>
      <c r="LR41" s="55"/>
      <c r="LS41" s="55"/>
      <c r="LT41" s="55"/>
      <c r="LU41" s="55"/>
      <c r="LV41" s="55"/>
      <c r="LW41" s="55"/>
      <c r="LX41" s="55"/>
      <c r="LY41" s="55"/>
      <c r="LZ41" s="55"/>
      <c r="MA41" s="55"/>
      <c r="MB41" s="55"/>
      <c r="MC41" s="55"/>
      <c r="MD41" s="55"/>
      <c r="ME41" s="55"/>
      <c r="MF41" s="55"/>
      <c r="MG41" s="55"/>
      <c r="MH41" s="55"/>
      <c r="MI41" s="55"/>
      <c r="MJ41" s="55"/>
      <c r="MK41" s="55"/>
      <c r="ML41" s="55"/>
      <c r="MM41" s="55"/>
      <c r="MN41" s="55"/>
      <c r="MO41" s="55"/>
      <c r="MP41" s="55"/>
      <c r="MQ41" s="55"/>
      <c r="MR41" s="55"/>
      <c r="MS41" s="55"/>
      <c r="MT41" s="55"/>
      <c r="MU41" s="55"/>
      <c r="MV41" s="55"/>
      <c r="MW41" s="55"/>
      <c r="MX41" s="55"/>
      <c r="MY41" s="55"/>
      <c r="MZ41" s="55"/>
      <c r="NA41" s="55"/>
      <c r="NB41" s="55"/>
      <c r="NC41" s="55"/>
      <c r="ND41" s="55"/>
      <c r="NE41" s="55"/>
      <c r="NF41" s="55"/>
      <c r="NG41" s="55"/>
      <c r="NH41" s="55"/>
      <c r="NI41" s="55"/>
      <c r="NJ41" s="55"/>
      <c r="NK41" s="55"/>
      <c r="NL41" s="55"/>
      <c r="NM41" s="55"/>
      <c r="NN41" s="55"/>
      <c r="NO41" s="55"/>
      <c r="NP41" s="55"/>
      <c r="NQ41" s="55"/>
      <c r="NR41" s="55"/>
      <c r="NS41" s="55"/>
      <c r="NT41" s="55"/>
      <c r="NU41" s="55"/>
      <c r="NV41" s="55"/>
      <c r="NW41" s="55"/>
      <c r="NX41" s="55"/>
      <c r="NY41" s="55"/>
      <c r="NZ41" s="55"/>
      <c r="OA41" s="55"/>
      <c r="OB41" s="55"/>
      <c r="OC41" s="55"/>
      <c r="OD41" s="55"/>
      <c r="OE41" s="55"/>
      <c r="OF41" s="55"/>
      <c r="OG41" s="55"/>
      <c r="OH41" s="55"/>
      <c r="OI41" s="55"/>
      <c r="OJ41" s="55"/>
      <c r="OK41" s="55"/>
      <c r="OL41" s="55"/>
      <c r="OM41" s="55"/>
      <c r="ON41" s="55"/>
      <c r="OO41" s="55"/>
      <c r="OP41" s="55"/>
      <c r="OQ41" s="55"/>
      <c r="OR41" s="55"/>
      <c r="OS41" s="55"/>
      <c r="OT41" s="55"/>
      <c r="OU41" s="55"/>
      <c r="OV41" s="55"/>
      <c r="OW41" s="55"/>
      <c r="OX41" s="55"/>
      <c r="OY41" s="55"/>
      <c r="OZ41" s="55"/>
      <c r="PA41" s="55"/>
      <c r="PB41" s="55"/>
      <c r="PC41" s="55"/>
      <c r="PD41" s="55"/>
      <c r="PE41" s="55"/>
      <c r="PF41" s="55"/>
      <c r="PG41" s="55"/>
      <c r="PH41" s="55"/>
      <c r="PI41" s="55"/>
      <c r="PJ41" s="55"/>
      <c r="PK41" s="55"/>
      <c r="PL41" s="55"/>
      <c r="PM41" s="55"/>
      <c r="PN41" s="55"/>
      <c r="PO41" s="55"/>
      <c r="PP41" s="55"/>
      <c r="PQ41" s="55"/>
      <c r="PR41" s="55"/>
      <c r="PS41" s="55"/>
      <c r="PT41" s="55"/>
      <c r="PU41" s="55"/>
      <c r="PV41" s="55"/>
      <c r="PW41" s="55"/>
      <c r="PX41" s="55"/>
      <c r="PY41" s="55"/>
      <c r="PZ41" s="55"/>
      <c r="QA41" s="55"/>
      <c r="QB41" s="55"/>
      <c r="QC41" s="55"/>
      <c r="QD41" s="55"/>
      <c r="QE41" s="55"/>
    </row>
    <row r="42" spans="1:448" s="4" customFormat="1" ht="16.8" customHeight="1" x14ac:dyDescent="0.3">
      <c r="B42" s="350"/>
      <c r="C42" s="499"/>
      <c r="D42" s="121" t="s">
        <v>374</v>
      </c>
      <c r="E42" s="265"/>
      <c r="F42" s="266"/>
      <c r="G42" s="128"/>
      <c r="H42" s="141"/>
      <c r="I42" s="141"/>
      <c r="J42" s="109"/>
      <c r="K42" s="109"/>
      <c r="L42" s="109"/>
      <c r="M42" s="128"/>
      <c r="N42" s="330"/>
      <c r="O42" s="158"/>
      <c r="P42" s="342"/>
      <c r="Q42" s="162"/>
      <c r="R42" s="5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</row>
    <row r="43" spans="1:448" s="4" customFormat="1" ht="16.8" customHeight="1" thickBot="1" x14ac:dyDescent="0.35">
      <c r="B43" s="352">
        <v>21</v>
      </c>
      <c r="C43" s="70" t="s">
        <v>9</v>
      </c>
      <c r="D43" s="117" t="s">
        <v>204</v>
      </c>
      <c r="E43" s="269" t="s">
        <v>245</v>
      </c>
      <c r="F43" s="270" t="s">
        <v>309</v>
      </c>
      <c r="G43" s="135" t="s">
        <v>28</v>
      </c>
      <c r="H43" s="144" t="s">
        <v>298</v>
      </c>
      <c r="I43" s="144">
        <v>12</v>
      </c>
      <c r="J43" s="22">
        <v>48</v>
      </c>
      <c r="K43" s="22">
        <v>4</v>
      </c>
      <c r="L43" s="22">
        <v>12</v>
      </c>
      <c r="M43" s="80">
        <v>576</v>
      </c>
      <c r="N43" s="314">
        <f>IFERROR(O43*I43,"-")</f>
        <v>0</v>
      </c>
      <c r="O43" s="153">
        <v>0</v>
      </c>
      <c r="P43" s="337">
        <f>IFERROR(O43/J43,"-")</f>
        <v>0</v>
      </c>
      <c r="Q43" s="166"/>
      <c r="R43" s="53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</row>
    <row r="44" spans="1:448" s="4" customFormat="1" ht="16.8" customHeight="1" x14ac:dyDescent="0.3">
      <c r="B44" s="350"/>
      <c r="C44" s="499"/>
      <c r="D44" s="121" t="s">
        <v>362</v>
      </c>
      <c r="E44" s="265"/>
      <c r="F44" s="266"/>
      <c r="G44" s="128"/>
      <c r="H44" s="141"/>
      <c r="I44" s="141"/>
      <c r="J44" s="109"/>
      <c r="K44" s="109"/>
      <c r="L44" s="109"/>
      <c r="M44" s="128"/>
      <c r="N44" s="355"/>
      <c r="O44" s="158"/>
      <c r="P44" s="342"/>
      <c r="Q44" s="162"/>
      <c r="R44" s="5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</row>
    <row r="45" spans="1:448" s="4" customFormat="1" ht="16.8" customHeight="1" x14ac:dyDescent="0.3">
      <c r="B45" s="356">
        <v>22</v>
      </c>
      <c r="C45" s="70" t="s">
        <v>9</v>
      </c>
      <c r="D45" s="357" t="s">
        <v>360</v>
      </c>
      <c r="E45" s="358" t="s">
        <v>366</v>
      </c>
      <c r="F45" s="262" t="s">
        <v>309</v>
      </c>
      <c r="G45" s="359" t="s">
        <v>363</v>
      </c>
      <c r="H45" s="144" t="s">
        <v>365</v>
      </c>
      <c r="I45" s="360">
        <v>15</v>
      </c>
      <c r="J45" s="361">
        <v>162</v>
      </c>
      <c r="K45" s="361">
        <v>9</v>
      </c>
      <c r="L45" s="361">
        <v>18</v>
      </c>
      <c r="M45" s="362">
        <v>2430</v>
      </c>
      <c r="N45" s="363">
        <f>IFERROR(O45*I45,"-")</f>
        <v>0</v>
      </c>
      <c r="O45" s="153">
        <v>0</v>
      </c>
      <c r="P45" s="337">
        <f>IFERROR(O45/J45,"-")</f>
        <v>0</v>
      </c>
      <c r="Q45" s="364"/>
      <c r="R45" s="5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</row>
    <row r="46" spans="1:448" s="4" customFormat="1" ht="16.8" customHeight="1" x14ac:dyDescent="0.3">
      <c r="B46" s="356">
        <v>23</v>
      </c>
      <c r="C46" s="70" t="s">
        <v>9</v>
      </c>
      <c r="D46" s="357" t="s">
        <v>361</v>
      </c>
      <c r="E46" s="358" t="s">
        <v>367</v>
      </c>
      <c r="F46" s="262" t="s">
        <v>309</v>
      </c>
      <c r="G46" s="359" t="s">
        <v>364</v>
      </c>
      <c r="H46" s="144" t="s">
        <v>298</v>
      </c>
      <c r="I46" s="360">
        <v>12</v>
      </c>
      <c r="J46" s="361">
        <v>105</v>
      </c>
      <c r="K46" s="361">
        <v>7</v>
      </c>
      <c r="L46" s="361">
        <v>15</v>
      </c>
      <c r="M46" s="362">
        <v>1260</v>
      </c>
      <c r="N46" s="363">
        <f>IFERROR(O46*I46,"-")</f>
        <v>0</v>
      </c>
      <c r="O46" s="153">
        <v>0</v>
      </c>
      <c r="P46" s="337">
        <f>IFERROR(O46/J46,"-")</f>
        <v>0</v>
      </c>
      <c r="Q46" s="364"/>
      <c r="R46" s="5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54"/>
      <c r="JE46" s="54"/>
      <c r="JF46" s="54"/>
      <c r="JG46" s="54"/>
      <c r="JH46" s="54"/>
      <c r="JI46" s="54"/>
      <c r="JJ46" s="54"/>
      <c r="JK46" s="54"/>
      <c r="JL46" s="54"/>
      <c r="JM46" s="54"/>
      <c r="JN46" s="54"/>
      <c r="JO46" s="54"/>
      <c r="JP46" s="54"/>
      <c r="JQ46" s="54"/>
      <c r="JR46" s="54"/>
      <c r="JS46" s="54"/>
      <c r="JT46" s="54"/>
      <c r="JU46" s="54"/>
      <c r="JV46" s="54"/>
      <c r="JW46" s="54"/>
      <c r="JX46" s="54"/>
      <c r="JY46" s="54"/>
      <c r="JZ46" s="54"/>
      <c r="KA46" s="54"/>
      <c r="KB46" s="54"/>
      <c r="KC46" s="54"/>
      <c r="KD46" s="54"/>
      <c r="KE46" s="54"/>
      <c r="KF46" s="54"/>
      <c r="KG46" s="54"/>
      <c r="KH46" s="54"/>
      <c r="KI46" s="54"/>
      <c r="KJ46" s="54"/>
      <c r="KK46" s="54"/>
      <c r="KL46" s="54"/>
      <c r="KM46" s="54"/>
      <c r="KN46" s="54"/>
      <c r="KO46" s="54"/>
      <c r="KP46" s="54"/>
      <c r="KQ46" s="54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/>
      <c r="LW46" s="54"/>
      <c r="LX46" s="54"/>
      <c r="LY46" s="54"/>
      <c r="LZ46" s="54"/>
      <c r="MA46" s="54"/>
      <c r="MB46" s="54"/>
      <c r="MC46" s="54"/>
      <c r="MD46" s="54"/>
      <c r="ME46" s="54"/>
      <c r="MF46" s="54"/>
      <c r="MG46" s="54"/>
      <c r="MH46" s="54"/>
      <c r="MI46" s="54"/>
      <c r="MJ46" s="54"/>
      <c r="MK46" s="54"/>
      <c r="ML46" s="54"/>
      <c r="MM46" s="54"/>
      <c r="MN46" s="54"/>
      <c r="MO46" s="54"/>
      <c r="MP46" s="54"/>
      <c r="MQ46" s="54"/>
      <c r="MR46" s="54"/>
      <c r="MS46" s="54"/>
      <c r="MT46" s="54"/>
      <c r="MU46" s="54"/>
      <c r="MV46" s="54"/>
      <c r="MW46" s="54"/>
      <c r="MX46" s="54"/>
      <c r="MY46" s="54"/>
      <c r="MZ46" s="54"/>
      <c r="NA46" s="54"/>
      <c r="NB46" s="54"/>
      <c r="NC46" s="54"/>
      <c r="ND46" s="54"/>
      <c r="NE46" s="54"/>
      <c r="NF46" s="54"/>
      <c r="NG46" s="54"/>
      <c r="NH46" s="54"/>
      <c r="NI46" s="54"/>
      <c r="NJ46" s="54"/>
      <c r="NK46" s="54"/>
      <c r="NL46" s="54"/>
      <c r="NM46" s="54"/>
      <c r="NN46" s="54"/>
      <c r="NO46" s="54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54"/>
      <c r="OB46" s="54"/>
      <c r="OC46" s="54"/>
      <c r="OD46" s="54"/>
      <c r="OE46" s="54"/>
      <c r="OF46" s="54"/>
      <c r="OG46" s="54"/>
      <c r="OH46" s="54"/>
      <c r="OI46" s="54"/>
      <c r="OJ46" s="54"/>
      <c r="OK46" s="54"/>
      <c r="OL46" s="54"/>
      <c r="OM46" s="54"/>
      <c r="ON46" s="54"/>
      <c r="OO46" s="54"/>
      <c r="OP46" s="54"/>
      <c r="OQ46" s="54"/>
      <c r="OR46" s="54"/>
      <c r="OS46" s="54"/>
      <c r="OT46" s="54"/>
      <c r="OU46" s="54"/>
      <c r="OV46" s="54"/>
      <c r="OW46" s="54"/>
      <c r="OX46" s="54"/>
      <c r="OY46" s="54"/>
      <c r="OZ46" s="54"/>
      <c r="PA46" s="54"/>
      <c r="PB46" s="54"/>
      <c r="PC46" s="54"/>
      <c r="PD46" s="54"/>
      <c r="PE46" s="54"/>
      <c r="PF46" s="54"/>
      <c r="PG46" s="54"/>
      <c r="PH46" s="54"/>
      <c r="PI46" s="54"/>
      <c r="PJ46" s="54"/>
      <c r="PK46" s="54"/>
      <c r="PL46" s="54"/>
      <c r="PM46" s="54"/>
      <c r="PN46" s="54"/>
      <c r="PO46" s="54"/>
      <c r="PP46" s="54"/>
      <c r="PQ46" s="54"/>
      <c r="PR46" s="54"/>
      <c r="PS46" s="54"/>
      <c r="PT46" s="54"/>
      <c r="PU46" s="54"/>
      <c r="PV46" s="54"/>
      <c r="PW46" s="54"/>
      <c r="PX46" s="54"/>
      <c r="PY46" s="54"/>
      <c r="PZ46" s="54"/>
      <c r="QA46" s="54"/>
      <c r="QB46" s="54"/>
      <c r="QC46" s="54"/>
      <c r="QD46" s="54"/>
      <c r="QE46" s="54"/>
    </row>
    <row r="47" spans="1:448" s="4" customFormat="1" ht="16.8" customHeight="1" thickBot="1" x14ac:dyDescent="0.35">
      <c r="B47" s="356">
        <v>24</v>
      </c>
      <c r="C47" s="70" t="s">
        <v>9</v>
      </c>
      <c r="D47" s="357" t="s">
        <v>372</v>
      </c>
      <c r="E47" s="358" t="s">
        <v>373</v>
      </c>
      <c r="F47" s="262" t="s">
        <v>309</v>
      </c>
      <c r="G47" s="359" t="s">
        <v>363</v>
      </c>
      <c r="H47" s="144" t="s">
        <v>365</v>
      </c>
      <c r="I47" s="360">
        <v>15</v>
      </c>
      <c r="J47" s="361">
        <v>162</v>
      </c>
      <c r="K47" s="361">
        <v>9</v>
      </c>
      <c r="L47" s="361">
        <v>18</v>
      </c>
      <c r="M47" s="362">
        <v>2430</v>
      </c>
      <c r="N47" s="363">
        <f>IFERROR(O47*I47,"-")</f>
        <v>0</v>
      </c>
      <c r="O47" s="153">
        <v>0</v>
      </c>
      <c r="P47" s="337">
        <f>IFERROR(O47/J47,"-")</f>
        <v>0</v>
      </c>
      <c r="Q47" s="364"/>
      <c r="R47" s="5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  <c r="JA47" s="54"/>
      <c r="JB47" s="54"/>
      <c r="JC47" s="54"/>
      <c r="JD47" s="54"/>
      <c r="JE47" s="54"/>
      <c r="JF47" s="54"/>
      <c r="JG47" s="54"/>
      <c r="JH47" s="54"/>
      <c r="JI47" s="54"/>
      <c r="JJ47" s="54"/>
      <c r="JK47" s="54"/>
      <c r="JL47" s="54"/>
      <c r="JM47" s="54"/>
      <c r="JN47" s="54"/>
      <c r="JO47" s="54"/>
      <c r="JP47" s="54"/>
      <c r="JQ47" s="54"/>
      <c r="JR47" s="54"/>
      <c r="JS47" s="54"/>
      <c r="JT47" s="54"/>
      <c r="JU47" s="54"/>
      <c r="JV47" s="54"/>
      <c r="JW47" s="54"/>
      <c r="JX47" s="54"/>
      <c r="JY47" s="54"/>
      <c r="JZ47" s="54"/>
      <c r="KA47" s="54"/>
      <c r="KB47" s="54"/>
      <c r="KC47" s="54"/>
      <c r="KD47" s="54"/>
      <c r="KE47" s="54"/>
      <c r="KF47" s="54"/>
      <c r="KG47" s="54"/>
      <c r="KH47" s="54"/>
      <c r="KI47" s="54"/>
      <c r="KJ47" s="54"/>
      <c r="KK47" s="54"/>
      <c r="KL47" s="54"/>
      <c r="KM47" s="54"/>
      <c r="KN47" s="54"/>
      <c r="KO47" s="54"/>
      <c r="KP47" s="54"/>
      <c r="KQ47" s="54"/>
      <c r="KR47" s="54"/>
      <c r="KS47" s="54"/>
      <c r="KT47" s="54"/>
      <c r="KU47" s="54"/>
      <c r="KV47" s="54"/>
      <c r="KW47" s="54"/>
      <c r="KX47" s="54"/>
      <c r="KY47" s="54"/>
      <c r="KZ47" s="54"/>
      <c r="LA47" s="54"/>
      <c r="LB47" s="54"/>
      <c r="LC47" s="54"/>
      <c r="LD47" s="54"/>
      <c r="LE47" s="54"/>
      <c r="LF47" s="54"/>
      <c r="LG47" s="54"/>
      <c r="LH47" s="54"/>
      <c r="LI47" s="54"/>
      <c r="LJ47" s="54"/>
      <c r="LK47" s="54"/>
      <c r="LL47" s="54"/>
      <c r="LM47" s="54"/>
      <c r="LN47" s="54"/>
      <c r="LO47" s="54"/>
      <c r="LP47" s="54"/>
      <c r="LQ47" s="54"/>
      <c r="LR47" s="54"/>
      <c r="LS47" s="54"/>
      <c r="LT47" s="54"/>
      <c r="LU47" s="54"/>
      <c r="LV47" s="54"/>
      <c r="LW47" s="54"/>
      <c r="LX47" s="54"/>
      <c r="LY47" s="54"/>
      <c r="LZ47" s="54"/>
      <c r="MA47" s="54"/>
      <c r="MB47" s="54"/>
      <c r="MC47" s="54"/>
      <c r="MD47" s="54"/>
      <c r="ME47" s="54"/>
      <c r="MF47" s="54"/>
      <c r="MG47" s="54"/>
      <c r="MH47" s="54"/>
      <c r="MI47" s="54"/>
      <c r="MJ47" s="54"/>
      <c r="MK47" s="54"/>
      <c r="ML47" s="54"/>
      <c r="MM47" s="54"/>
      <c r="MN47" s="54"/>
      <c r="MO47" s="54"/>
      <c r="MP47" s="54"/>
      <c r="MQ47" s="54"/>
      <c r="MR47" s="54"/>
      <c r="MS47" s="54"/>
      <c r="MT47" s="54"/>
      <c r="MU47" s="54"/>
      <c r="MV47" s="54"/>
      <c r="MW47" s="54"/>
      <c r="MX47" s="54"/>
      <c r="MY47" s="54"/>
      <c r="MZ47" s="54"/>
      <c r="NA47" s="54"/>
      <c r="NB47" s="54"/>
      <c r="NC47" s="54"/>
      <c r="ND47" s="54"/>
      <c r="NE47" s="54"/>
      <c r="NF47" s="54"/>
      <c r="NG47" s="54"/>
      <c r="NH47" s="54"/>
      <c r="NI47" s="54"/>
      <c r="NJ47" s="54"/>
      <c r="NK47" s="54"/>
      <c r="NL47" s="54"/>
      <c r="NM47" s="54"/>
      <c r="NN47" s="54"/>
      <c r="NO47" s="54"/>
      <c r="NP47" s="54"/>
      <c r="NQ47" s="54"/>
      <c r="NR47" s="54"/>
      <c r="NS47" s="54"/>
      <c r="NT47" s="54"/>
      <c r="NU47" s="54"/>
      <c r="NV47" s="54"/>
      <c r="NW47" s="54"/>
      <c r="NX47" s="54"/>
      <c r="NY47" s="54"/>
      <c r="NZ47" s="54"/>
      <c r="OA47" s="54"/>
      <c r="OB47" s="54"/>
      <c r="OC47" s="54"/>
      <c r="OD47" s="54"/>
      <c r="OE47" s="54"/>
      <c r="OF47" s="54"/>
      <c r="OG47" s="54"/>
      <c r="OH47" s="54"/>
      <c r="OI47" s="54"/>
      <c r="OJ47" s="54"/>
      <c r="OK47" s="54"/>
      <c r="OL47" s="54"/>
      <c r="OM47" s="54"/>
      <c r="ON47" s="54"/>
      <c r="OO47" s="54"/>
      <c r="OP47" s="54"/>
      <c r="OQ47" s="54"/>
      <c r="OR47" s="54"/>
      <c r="OS47" s="54"/>
      <c r="OT47" s="54"/>
      <c r="OU47" s="54"/>
      <c r="OV47" s="54"/>
      <c r="OW47" s="54"/>
      <c r="OX47" s="54"/>
      <c r="OY47" s="54"/>
      <c r="OZ47" s="54"/>
      <c r="PA47" s="54"/>
      <c r="PB47" s="54"/>
      <c r="PC47" s="54"/>
      <c r="PD47" s="54"/>
      <c r="PE47" s="54"/>
      <c r="PF47" s="54"/>
      <c r="PG47" s="54"/>
      <c r="PH47" s="54"/>
      <c r="PI47" s="54"/>
      <c r="PJ47" s="54"/>
      <c r="PK47" s="54"/>
      <c r="PL47" s="54"/>
      <c r="PM47" s="54"/>
      <c r="PN47" s="54"/>
      <c r="PO47" s="54"/>
      <c r="PP47" s="54"/>
      <c r="PQ47" s="54"/>
      <c r="PR47" s="54"/>
      <c r="PS47" s="54"/>
      <c r="PT47" s="54"/>
      <c r="PU47" s="54"/>
      <c r="PV47" s="54"/>
      <c r="PW47" s="54"/>
      <c r="PX47" s="54"/>
      <c r="PY47" s="54"/>
      <c r="PZ47" s="54"/>
      <c r="QA47" s="54"/>
      <c r="QB47" s="54"/>
      <c r="QC47" s="54"/>
      <c r="QD47" s="54"/>
      <c r="QE47" s="54"/>
    </row>
    <row r="48" spans="1:448" s="4" customFormat="1" ht="16.8" customHeight="1" x14ac:dyDescent="0.3">
      <c r="B48" s="350"/>
      <c r="C48" s="499"/>
      <c r="D48" s="121" t="s">
        <v>347</v>
      </c>
      <c r="E48" s="265"/>
      <c r="F48" s="266"/>
      <c r="G48" s="128"/>
      <c r="H48" s="141"/>
      <c r="I48" s="141"/>
      <c r="J48" s="109"/>
      <c r="K48" s="109"/>
      <c r="L48" s="109"/>
      <c r="M48" s="128"/>
      <c r="N48" s="330"/>
      <c r="O48" s="158"/>
      <c r="P48" s="342"/>
      <c r="Q48" s="162"/>
      <c r="R48" s="5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54"/>
      <c r="JM48" s="54"/>
      <c r="JN48" s="54"/>
      <c r="JO48" s="54"/>
      <c r="JP48" s="54"/>
      <c r="JQ48" s="54"/>
      <c r="JR48" s="54"/>
      <c r="JS48" s="54"/>
      <c r="JT48" s="54"/>
      <c r="JU48" s="54"/>
      <c r="JV48" s="54"/>
      <c r="JW48" s="54"/>
      <c r="JX48" s="54"/>
      <c r="JY48" s="54"/>
      <c r="JZ48" s="54"/>
      <c r="KA48" s="54"/>
      <c r="KB48" s="54"/>
      <c r="KC48" s="54"/>
      <c r="KD48" s="54"/>
      <c r="KE48" s="54"/>
      <c r="KF48" s="54"/>
      <c r="KG48" s="54"/>
      <c r="KH48" s="54"/>
      <c r="KI48" s="54"/>
      <c r="KJ48" s="54"/>
      <c r="KK48" s="54"/>
      <c r="KL48" s="54"/>
      <c r="KM48" s="54"/>
      <c r="KN48" s="54"/>
      <c r="KO48" s="54"/>
      <c r="KP48" s="54"/>
      <c r="KQ48" s="54"/>
      <c r="KR48" s="54"/>
      <c r="KS48" s="54"/>
      <c r="KT48" s="54"/>
      <c r="KU48" s="54"/>
      <c r="KV48" s="54"/>
      <c r="KW48" s="54"/>
      <c r="KX48" s="54"/>
      <c r="KY48" s="54"/>
      <c r="KZ48" s="54"/>
      <c r="LA48" s="54"/>
      <c r="LB48" s="54"/>
      <c r="LC48" s="54"/>
      <c r="LD48" s="54"/>
      <c r="LE48" s="54"/>
      <c r="LF48" s="54"/>
      <c r="LG48" s="54"/>
      <c r="LH48" s="54"/>
      <c r="LI48" s="54"/>
      <c r="LJ48" s="54"/>
      <c r="LK48" s="54"/>
      <c r="LL48" s="54"/>
      <c r="LM48" s="54"/>
      <c r="LN48" s="54"/>
      <c r="LO48" s="54"/>
      <c r="LP48" s="54"/>
      <c r="LQ48" s="54"/>
      <c r="LR48" s="54"/>
      <c r="LS48" s="54"/>
      <c r="LT48" s="54"/>
      <c r="LU48" s="54"/>
      <c r="LV48" s="54"/>
      <c r="LW48" s="54"/>
      <c r="LX48" s="54"/>
      <c r="LY48" s="54"/>
      <c r="LZ48" s="54"/>
      <c r="MA48" s="54"/>
      <c r="MB48" s="54"/>
      <c r="MC48" s="54"/>
      <c r="MD48" s="54"/>
      <c r="ME48" s="54"/>
      <c r="MF48" s="54"/>
      <c r="MG48" s="54"/>
      <c r="MH48" s="54"/>
      <c r="MI48" s="54"/>
      <c r="MJ48" s="54"/>
      <c r="MK48" s="54"/>
      <c r="ML48" s="54"/>
      <c r="MM48" s="54"/>
      <c r="MN48" s="54"/>
      <c r="MO48" s="54"/>
      <c r="MP48" s="54"/>
      <c r="MQ48" s="54"/>
      <c r="MR48" s="54"/>
      <c r="MS48" s="54"/>
      <c r="MT48" s="54"/>
      <c r="MU48" s="54"/>
      <c r="MV48" s="54"/>
      <c r="MW48" s="54"/>
      <c r="MX48" s="54"/>
      <c r="MY48" s="54"/>
      <c r="MZ48" s="54"/>
      <c r="NA48" s="54"/>
      <c r="NB48" s="54"/>
      <c r="NC48" s="54"/>
      <c r="ND48" s="54"/>
      <c r="NE48" s="54"/>
      <c r="NF48" s="54"/>
      <c r="NG48" s="54"/>
      <c r="NH48" s="54"/>
      <c r="NI48" s="54"/>
      <c r="NJ48" s="54"/>
      <c r="NK48" s="54"/>
      <c r="NL48" s="54"/>
      <c r="NM48" s="54"/>
      <c r="NN48" s="54"/>
      <c r="NO48" s="54"/>
      <c r="NP48" s="54"/>
      <c r="NQ48" s="54"/>
      <c r="NR48" s="54"/>
      <c r="NS48" s="54"/>
      <c r="NT48" s="54"/>
      <c r="NU48" s="54"/>
      <c r="NV48" s="54"/>
      <c r="NW48" s="54"/>
      <c r="NX48" s="54"/>
      <c r="NY48" s="54"/>
      <c r="NZ48" s="54"/>
      <c r="OA48" s="54"/>
      <c r="OB48" s="54"/>
      <c r="OC48" s="54"/>
      <c r="OD48" s="54"/>
      <c r="OE48" s="54"/>
      <c r="OF48" s="54"/>
      <c r="OG48" s="54"/>
      <c r="OH48" s="54"/>
      <c r="OI48" s="54"/>
      <c r="OJ48" s="54"/>
      <c r="OK48" s="54"/>
      <c r="OL48" s="54"/>
      <c r="OM48" s="54"/>
      <c r="ON48" s="54"/>
      <c r="OO48" s="54"/>
      <c r="OP48" s="54"/>
      <c r="OQ48" s="54"/>
      <c r="OR48" s="54"/>
      <c r="OS48" s="54"/>
      <c r="OT48" s="54"/>
      <c r="OU48" s="54"/>
      <c r="OV48" s="54"/>
      <c r="OW48" s="54"/>
      <c r="OX48" s="54"/>
      <c r="OY48" s="54"/>
      <c r="OZ48" s="54"/>
      <c r="PA48" s="54"/>
      <c r="PB48" s="54"/>
      <c r="PC48" s="54"/>
      <c r="PD48" s="54"/>
      <c r="PE48" s="54"/>
      <c r="PF48" s="54"/>
      <c r="PG48" s="54"/>
      <c r="PH48" s="54"/>
      <c r="PI48" s="54"/>
      <c r="PJ48" s="54"/>
      <c r="PK48" s="54"/>
      <c r="PL48" s="54"/>
      <c r="PM48" s="54"/>
      <c r="PN48" s="54"/>
      <c r="PO48" s="54"/>
      <c r="PP48" s="54"/>
      <c r="PQ48" s="54"/>
      <c r="PR48" s="54"/>
      <c r="PS48" s="54"/>
      <c r="PT48" s="54"/>
      <c r="PU48" s="54"/>
      <c r="PV48" s="54"/>
      <c r="PW48" s="54"/>
      <c r="PX48" s="54"/>
      <c r="PY48" s="54"/>
      <c r="PZ48" s="54"/>
      <c r="QA48" s="54"/>
      <c r="QB48" s="54"/>
      <c r="QC48" s="54"/>
      <c r="QD48" s="54"/>
      <c r="QE48" s="54"/>
    </row>
    <row r="49" spans="2:447" s="4" customFormat="1" ht="16.8" customHeight="1" x14ac:dyDescent="0.3">
      <c r="B49" s="352">
        <v>25</v>
      </c>
      <c r="C49" s="70" t="s">
        <v>9</v>
      </c>
      <c r="D49" s="117" t="s">
        <v>348</v>
      </c>
      <c r="E49" s="269" t="s">
        <v>352</v>
      </c>
      <c r="F49" s="270" t="s">
        <v>309</v>
      </c>
      <c r="G49" s="135" t="s">
        <v>356</v>
      </c>
      <c r="H49" s="144" t="s">
        <v>357</v>
      </c>
      <c r="I49" s="144">
        <v>12</v>
      </c>
      <c r="J49" s="22">
        <v>147</v>
      </c>
      <c r="K49" s="22">
        <v>7</v>
      </c>
      <c r="L49" s="22">
        <v>21</v>
      </c>
      <c r="M49" s="80">
        <f>I49*K49*L49</f>
        <v>1764</v>
      </c>
      <c r="N49" s="314">
        <f>IFERROR(O49*I49,"-")</f>
        <v>0</v>
      </c>
      <c r="O49" s="153">
        <v>0</v>
      </c>
      <c r="P49" s="337">
        <f>IFERROR(O49/J49,"-")</f>
        <v>0</v>
      </c>
      <c r="Q49" s="166"/>
      <c r="R49" s="5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</row>
    <row r="50" spans="2:447" s="4" customFormat="1" ht="16.8" customHeight="1" x14ac:dyDescent="0.3">
      <c r="B50" s="352">
        <v>26</v>
      </c>
      <c r="C50" s="70" t="s">
        <v>9</v>
      </c>
      <c r="D50" s="117" t="s">
        <v>349</v>
      </c>
      <c r="E50" s="269" t="s">
        <v>353</v>
      </c>
      <c r="F50" s="270" t="s">
        <v>309</v>
      </c>
      <c r="G50" s="135" t="s">
        <v>356</v>
      </c>
      <c r="H50" s="144" t="s">
        <v>357</v>
      </c>
      <c r="I50" s="144">
        <v>12</v>
      </c>
      <c r="J50" s="22">
        <v>147</v>
      </c>
      <c r="K50" s="22">
        <v>7</v>
      </c>
      <c r="L50" s="22">
        <v>21</v>
      </c>
      <c r="M50" s="83">
        <f>I50*K50*L50</f>
        <v>1764</v>
      </c>
      <c r="N50" s="314">
        <f>IFERROR(O50*I50,"-")</f>
        <v>0</v>
      </c>
      <c r="O50" s="153">
        <v>0</v>
      </c>
      <c r="P50" s="337">
        <f>IFERROR(O50/J50,"-")</f>
        <v>0</v>
      </c>
      <c r="Q50" s="166"/>
      <c r="R50" s="5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</row>
    <row r="51" spans="2:447" s="4" customFormat="1" ht="16.8" customHeight="1" x14ac:dyDescent="0.3">
      <c r="B51" s="352">
        <v>27</v>
      </c>
      <c r="C51" s="70" t="s">
        <v>9</v>
      </c>
      <c r="D51" s="117" t="s">
        <v>350</v>
      </c>
      <c r="E51" s="269" t="s">
        <v>354</v>
      </c>
      <c r="F51" s="270" t="s">
        <v>309</v>
      </c>
      <c r="G51" s="135" t="s">
        <v>356</v>
      </c>
      <c r="H51" s="144" t="s">
        <v>357</v>
      </c>
      <c r="I51" s="144">
        <v>12</v>
      </c>
      <c r="J51" s="22">
        <v>147</v>
      </c>
      <c r="K51" s="22">
        <v>7</v>
      </c>
      <c r="L51" s="22">
        <v>21</v>
      </c>
      <c r="M51" s="83">
        <f>I51*K51*L51</f>
        <v>1764</v>
      </c>
      <c r="N51" s="314">
        <f>IFERROR(O51*I51,"-")</f>
        <v>0</v>
      </c>
      <c r="O51" s="153">
        <v>0</v>
      </c>
      <c r="P51" s="337">
        <f>IFERROR(O51/J51,"-")</f>
        <v>0</v>
      </c>
      <c r="Q51" s="166"/>
      <c r="R51" s="5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  <c r="JT51" s="54"/>
      <c r="JU51" s="54"/>
      <c r="JV51" s="54"/>
      <c r="JW51" s="54"/>
      <c r="JX51" s="54"/>
      <c r="JY51" s="54"/>
      <c r="JZ51" s="54"/>
      <c r="KA51" s="54"/>
      <c r="KB51" s="54"/>
      <c r="KC51" s="54"/>
      <c r="KD51" s="54"/>
      <c r="KE51" s="54"/>
      <c r="KF51" s="54"/>
      <c r="KG51" s="54"/>
      <c r="KH51" s="54"/>
      <c r="KI51" s="54"/>
      <c r="KJ51" s="54"/>
      <c r="KK51" s="54"/>
      <c r="KL51" s="54"/>
      <c r="KM51" s="54"/>
      <c r="KN51" s="54"/>
      <c r="KO51" s="54"/>
      <c r="KP51" s="54"/>
      <c r="KQ51" s="54"/>
      <c r="KR51" s="54"/>
      <c r="KS51" s="54"/>
      <c r="KT51" s="54"/>
      <c r="KU51" s="54"/>
      <c r="KV51" s="54"/>
      <c r="KW51" s="54"/>
      <c r="KX51" s="54"/>
      <c r="KY51" s="54"/>
      <c r="KZ51" s="54"/>
      <c r="LA51" s="54"/>
      <c r="LB51" s="54"/>
      <c r="LC51" s="54"/>
      <c r="LD51" s="54"/>
      <c r="LE51" s="54"/>
      <c r="LF51" s="54"/>
      <c r="LG51" s="54"/>
      <c r="LH51" s="54"/>
      <c r="LI51" s="54"/>
      <c r="LJ51" s="54"/>
      <c r="LK51" s="54"/>
      <c r="LL51" s="54"/>
      <c r="LM51" s="54"/>
      <c r="LN51" s="54"/>
      <c r="LO51" s="54"/>
      <c r="LP51" s="54"/>
      <c r="LQ51" s="54"/>
      <c r="LR51" s="54"/>
      <c r="LS51" s="54"/>
      <c r="LT51" s="54"/>
      <c r="LU51" s="54"/>
      <c r="LV51" s="54"/>
      <c r="LW51" s="54"/>
      <c r="LX51" s="54"/>
      <c r="LY51" s="54"/>
      <c r="LZ51" s="54"/>
      <c r="MA51" s="54"/>
      <c r="MB51" s="54"/>
      <c r="MC51" s="54"/>
      <c r="MD51" s="54"/>
      <c r="ME51" s="54"/>
      <c r="MF51" s="54"/>
      <c r="MG51" s="54"/>
      <c r="MH51" s="54"/>
      <c r="MI51" s="54"/>
      <c r="MJ51" s="54"/>
      <c r="MK51" s="54"/>
      <c r="ML51" s="54"/>
      <c r="MM51" s="54"/>
      <c r="MN51" s="54"/>
      <c r="MO51" s="54"/>
      <c r="MP51" s="54"/>
      <c r="MQ51" s="54"/>
      <c r="MR51" s="54"/>
      <c r="MS51" s="54"/>
      <c r="MT51" s="54"/>
      <c r="MU51" s="54"/>
      <c r="MV51" s="54"/>
      <c r="MW51" s="54"/>
      <c r="MX51" s="54"/>
      <c r="MY51" s="54"/>
      <c r="MZ51" s="54"/>
      <c r="NA51" s="54"/>
      <c r="NB51" s="54"/>
      <c r="NC51" s="54"/>
      <c r="ND51" s="54"/>
      <c r="NE51" s="54"/>
      <c r="NF51" s="54"/>
      <c r="NG51" s="54"/>
      <c r="NH51" s="54"/>
      <c r="NI51" s="54"/>
      <c r="NJ51" s="54"/>
      <c r="NK51" s="54"/>
      <c r="NL51" s="54"/>
      <c r="NM51" s="54"/>
      <c r="NN51" s="54"/>
      <c r="NO51" s="54"/>
      <c r="NP51" s="54"/>
      <c r="NQ51" s="54"/>
      <c r="NR51" s="54"/>
      <c r="NS51" s="54"/>
      <c r="NT51" s="54"/>
      <c r="NU51" s="54"/>
      <c r="NV51" s="54"/>
      <c r="NW51" s="54"/>
      <c r="NX51" s="54"/>
      <c r="NY51" s="54"/>
      <c r="NZ51" s="54"/>
      <c r="OA51" s="54"/>
      <c r="OB51" s="54"/>
      <c r="OC51" s="54"/>
      <c r="OD51" s="54"/>
      <c r="OE51" s="54"/>
      <c r="OF51" s="54"/>
      <c r="OG51" s="54"/>
      <c r="OH51" s="54"/>
      <c r="OI51" s="54"/>
      <c r="OJ51" s="54"/>
      <c r="OK51" s="54"/>
      <c r="OL51" s="54"/>
      <c r="OM51" s="54"/>
      <c r="ON51" s="54"/>
      <c r="OO51" s="54"/>
      <c r="OP51" s="54"/>
      <c r="OQ51" s="54"/>
      <c r="OR51" s="54"/>
      <c r="OS51" s="54"/>
      <c r="OT51" s="54"/>
      <c r="OU51" s="54"/>
      <c r="OV51" s="54"/>
      <c r="OW51" s="54"/>
      <c r="OX51" s="54"/>
      <c r="OY51" s="54"/>
      <c r="OZ51" s="54"/>
      <c r="PA51" s="54"/>
      <c r="PB51" s="54"/>
      <c r="PC51" s="54"/>
      <c r="PD51" s="54"/>
      <c r="PE51" s="54"/>
      <c r="PF51" s="54"/>
      <c r="PG51" s="54"/>
      <c r="PH51" s="54"/>
      <c r="PI51" s="54"/>
      <c r="PJ51" s="54"/>
      <c r="PK51" s="54"/>
      <c r="PL51" s="54"/>
      <c r="PM51" s="54"/>
      <c r="PN51" s="54"/>
      <c r="PO51" s="54"/>
      <c r="PP51" s="54"/>
      <c r="PQ51" s="54"/>
      <c r="PR51" s="54"/>
      <c r="PS51" s="54"/>
      <c r="PT51" s="54"/>
      <c r="PU51" s="54"/>
      <c r="PV51" s="54"/>
      <c r="PW51" s="54"/>
      <c r="PX51" s="54"/>
      <c r="PY51" s="54"/>
      <c r="PZ51" s="54"/>
      <c r="QA51" s="54"/>
      <c r="QB51" s="54"/>
      <c r="QC51" s="54"/>
      <c r="QD51" s="54"/>
      <c r="QE51" s="54"/>
    </row>
    <row r="52" spans="2:447" s="4" customFormat="1" ht="16.8" customHeight="1" thickBot="1" x14ac:dyDescent="0.35">
      <c r="B52" s="352">
        <v>28</v>
      </c>
      <c r="C52" s="70" t="s">
        <v>9</v>
      </c>
      <c r="D52" s="117" t="s">
        <v>351</v>
      </c>
      <c r="E52" s="269" t="s">
        <v>355</v>
      </c>
      <c r="F52" s="270" t="s">
        <v>309</v>
      </c>
      <c r="G52" s="135" t="s">
        <v>356</v>
      </c>
      <c r="H52" s="144" t="s">
        <v>357</v>
      </c>
      <c r="I52" s="144">
        <v>12</v>
      </c>
      <c r="J52" s="22">
        <v>147</v>
      </c>
      <c r="K52" s="22">
        <v>7</v>
      </c>
      <c r="L52" s="22">
        <v>21</v>
      </c>
      <c r="M52" s="83">
        <f>I52*K52*L52</f>
        <v>1764</v>
      </c>
      <c r="N52" s="314">
        <f>IFERROR(O52*I52,"-")</f>
        <v>0</v>
      </c>
      <c r="O52" s="153">
        <v>0</v>
      </c>
      <c r="P52" s="337">
        <f>IFERROR(O52/J52,"-")</f>
        <v>0</v>
      </c>
      <c r="Q52" s="166"/>
      <c r="R52" s="5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  <c r="JT52" s="54"/>
      <c r="JU52" s="54"/>
      <c r="JV52" s="54"/>
      <c r="JW52" s="54"/>
      <c r="JX52" s="54"/>
      <c r="JY52" s="54"/>
      <c r="JZ52" s="54"/>
      <c r="KA52" s="54"/>
      <c r="KB52" s="54"/>
      <c r="KC52" s="54"/>
      <c r="KD52" s="54"/>
      <c r="KE52" s="54"/>
      <c r="KF52" s="54"/>
      <c r="KG52" s="54"/>
      <c r="KH52" s="54"/>
      <c r="KI52" s="54"/>
      <c r="KJ52" s="54"/>
      <c r="KK52" s="54"/>
      <c r="KL52" s="54"/>
      <c r="KM52" s="54"/>
      <c r="KN52" s="54"/>
      <c r="KO52" s="54"/>
      <c r="KP52" s="54"/>
      <c r="KQ52" s="54"/>
      <c r="KR52" s="54"/>
      <c r="KS52" s="54"/>
      <c r="KT52" s="54"/>
      <c r="KU52" s="54"/>
      <c r="KV52" s="54"/>
      <c r="KW52" s="54"/>
      <c r="KX52" s="54"/>
      <c r="KY52" s="54"/>
      <c r="KZ52" s="54"/>
      <c r="LA52" s="54"/>
      <c r="LB52" s="54"/>
      <c r="LC52" s="54"/>
      <c r="LD52" s="54"/>
      <c r="LE52" s="54"/>
      <c r="LF52" s="54"/>
      <c r="LG52" s="54"/>
      <c r="LH52" s="54"/>
      <c r="LI52" s="54"/>
      <c r="LJ52" s="54"/>
      <c r="LK52" s="54"/>
      <c r="LL52" s="54"/>
      <c r="LM52" s="54"/>
      <c r="LN52" s="54"/>
      <c r="LO52" s="54"/>
      <c r="LP52" s="54"/>
      <c r="LQ52" s="54"/>
      <c r="LR52" s="54"/>
      <c r="LS52" s="54"/>
      <c r="LT52" s="54"/>
      <c r="LU52" s="54"/>
      <c r="LV52" s="54"/>
      <c r="LW52" s="54"/>
      <c r="LX52" s="54"/>
      <c r="LY52" s="54"/>
      <c r="LZ52" s="54"/>
      <c r="MA52" s="54"/>
      <c r="MB52" s="54"/>
      <c r="MC52" s="54"/>
      <c r="MD52" s="54"/>
      <c r="ME52" s="54"/>
      <c r="MF52" s="54"/>
      <c r="MG52" s="54"/>
      <c r="MH52" s="54"/>
      <c r="MI52" s="54"/>
      <c r="MJ52" s="54"/>
      <c r="MK52" s="54"/>
      <c r="ML52" s="54"/>
      <c r="MM52" s="54"/>
      <c r="MN52" s="54"/>
      <c r="MO52" s="54"/>
      <c r="MP52" s="54"/>
      <c r="MQ52" s="54"/>
      <c r="MR52" s="54"/>
      <c r="MS52" s="54"/>
      <c r="MT52" s="54"/>
      <c r="MU52" s="54"/>
      <c r="MV52" s="54"/>
      <c r="MW52" s="54"/>
      <c r="MX52" s="54"/>
      <c r="MY52" s="54"/>
      <c r="MZ52" s="54"/>
      <c r="NA52" s="54"/>
      <c r="NB52" s="54"/>
      <c r="NC52" s="54"/>
      <c r="ND52" s="54"/>
      <c r="NE52" s="54"/>
      <c r="NF52" s="54"/>
      <c r="NG52" s="54"/>
      <c r="NH52" s="54"/>
      <c r="NI52" s="54"/>
      <c r="NJ52" s="54"/>
      <c r="NK52" s="54"/>
      <c r="NL52" s="54"/>
      <c r="NM52" s="54"/>
      <c r="NN52" s="54"/>
      <c r="NO52" s="54"/>
      <c r="NP52" s="54"/>
      <c r="NQ52" s="54"/>
      <c r="NR52" s="54"/>
      <c r="NS52" s="54"/>
      <c r="NT52" s="54"/>
      <c r="NU52" s="54"/>
      <c r="NV52" s="54"/>
      <c r="NW52" s="54"/>
      <c r="NX52" s="54"/>
      <c r="NY52" s="54"/>
      <c r="NZ52" s="54"/>
      <c r="OA52" s="54"/>
      <c r="OB52" s="54"/>
      <c r="OC52" s="54"/>
      <c r="OD52" s="54"/>
      <c r="OE52" s="54"/>
      <c r="OF52" s="54"/>
      <c r="OG52" s="54"/>
      <c r="OH52" s="54"/>
      <c r="OI52" s="54"/>
      <c r="OJ52" s="54"/>
      <c r="OK52" s="54"/>
      <c r="OL52" s="54"/>
      <c r="OM52" s="54"/>
      <c r="ON52" s="54"/>
      <c r="OO52" s="54"/>
      <c r="OP52" s="54"/>
      <c r="OQ52" s="54"/>
      <c r="OR52" s="54"/>
      <c r="OS52" s="54"/>
      <c r="OT52" s="54"/>
      <c r="OU52" s="54"/>
      <c r="OV52" s="54"/>
      <c r="OW52" s="54"/>
      <c r="OX52" s="54"/>
      <c r="OY52" s="54"/>
      <c r="OZ52" s="54"/>
      <c r="PA52" s="54"/>
      <c r="PB52" s="54"/>
      <c r="PC52" s="54"/>
      <c r="PD52" s="54"/>
      <c r="PE52" s="54"/>
      <c r="PF52" s="54"/>
      <c r="PG52" s="54"/>
      <c r="PH52" s="54"/>
      <c r="PI52" s="54"/>
      <c r="PJ52" s="54"/>
      <c r="PK52" s="54"/>
      <c r="PL52" s="54"/>
      <c r="PM52" s="54"/>
      <c r="PN52" s="54"/>
      <c r="PO52" s="54"/>
      <c r="PP52" s="54"/>
      <c r="PQ52" s="54"/>
      <c r="PR52" s="54"/>
      <c r="PS52" s="54"/>
      <c r="PT52" s="54"/>
      <c r="PU52" s="54"/>
      <c r="PV52" s="54"/>
      <c r="PW52" s="54"/>
      <c r="PX52" s="54"/>
      <c r="PY52" s="54"/>
      <c r="PZ52" s="54"/>
      <c r="QA52" s="54"/>
      <c r="QB52" s="54"/>
      <c r="QC52" s="54"/>
      <c r="QD52" s="54"/>
      <c r="QE52" s="54"/>
    </row>
    <row r="53" spans="2:447" s="4" customFormat="1" ht="16.8" customHeight="1" x14ac:dyDescent="0.3">
      <c r="B53" s="353"/>
      <c r="C53" s="502" t="s">
        <v>5</v>
      </c>
      <c r="D53" s="113" t="s">
        <v>53</v>
      </c>
      <c r="E53" s="265"/>
      <c r="F53" s="266"/>
      <c r="G53" s="129" t="s">
        <v>5</v>
      </c>
      <c r="H53" s="142" t="s">
        <v>5</v>
      </c>
      <c r="I53" s="142" t="s">
        <v>5</v>
      </c>
      <c r="J53" s="115" t="s">
        <v>5</v>
      </c>
      <c r="K53" s="115" t="s">
        <v>5</v>
      </c>
      <c r="L53" s="115" t="s">
        <v>5</v>
      </c>
      <c r="M53" s="129" t="s">
        <v>5</v>
      </c>
      <c r="N53" s="331" t="s">
        <v>5</v>
      </c>
      <c r="O53" s="159" t="s">
        <v>5</v>
      </c>
      <c r="P53" s="343" t="s">
        <v>5</v>
      </c>
      <c r="Q53" s="170"/>
      <c r="R53" s="5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  <c r="JT53" s="54"/>
      <c r="JU53" s="54"/>
      <c r="JV53" s="54"/>
      <c r="JW53" s="54"/>
      <c r="JX53" s="54"/>
      <c r="JY53" s="54"/>
      <c r="JZ53" s="54"/>
      <c r="KA53" s="54"/>
      <c r="KB53" s="54"/>
      <c r="KC53" s="54"/>
      <c r="KD53" s="54"/>
      <c r="KE53" s="54"/>
      <c r="KF53" s="54"/>
      <c r="KG53" s="54"/>
      <c r="KH53" s="54"/>
      <c r="KI53" s="54"/>
      <c r="KJ53" s="5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  <c r="LY53" s="54"/>
      <c r="LZ53" s="54"/>
      <c r="MA53" s="54"/>
      <c r="MB53" s="54"/>
      <c r="MC53" s="54"/>
      <c r="MD53" s="54"/>
      <c r="ME53" s="54"/>
      <c r="MF53" s="54"/>
      <c r="MG53" s="54"/>
      <c r="MH53" s="54"/>
      <c r="MI53" s="54"/>
      <c r="MJ53" s="54"/>
      <c r="MK53" s="54"/>
      <c r="ML53" s="54"/>
      <c r="MM53" s="54"/>
      <c r="MN53" s="54"/>
      <c r="MO53" s="54"/>
      <c r="MP53" s="54"/>
      <c r="MQ53" s="54"/>
      <c r="MR53" s="54"/>
      <c r="MS53" s="54"/>
      <c r="MT53" s="54"/>
      <c r="MU53" s="54"/>
      <c r="MV53" s="54"/>
      <c r="MW53" s="54"/>
      <c r="MX53" s="54"/>
      <c r="MY53" s="54"/>
      <c r="MZ53" s="54"/>
      <c r="NA53" s="54"/>
      <c r="NB53" s="54"/>
      <c r="NC53" s="54"/>
      <c r="ND53" s="54"/>
      <c r="NE53" s="54"/>
      <c r="NF53" s="54"/>
      <c r="NG53" s="54"/>
      <c r="NH53" s="54"/>
      <c r="NI53" s="54"/>
      <c r="NJ53" s="54"/>
      <c r="NK53" s="54"/>
      <c r="NL53" s="54"/>
      <c r="NM53" s="54"/>
      <c r="NN53" s="54"/>
      <c r="NO53" s="54"/>
      <c r="NP53" s="54"/>
      <c r="NQ53" s="54"/>
      <c r="NR53" s="54"/>
      <c r="NS53" s="54"/>
      <c r="NT53" s="54"/>
      <c r="NU53" s="54"/>
      <c r="NV53" s="54"/>
      <c r="NW53" s="54"/>
      <c r="NX53" s="54"/>
      <c r="NY53" s="54"/>
      <c r="NZ53" s="54"/>
      <c r="OA53" s="54"/>
      <c r="OB53" s="54"/>
      <c r="OC53" s="54"/>
      <c r="OD53" s="54"/>
      <c r="OE53" s="54"/>
      <c r="OF53" s="54"/>
      <c r="OG53" s="54"/>
      <c r="OH53" s="54"/>
      <c r="OI53" s="54"/>
      <c r="OJ53" s="54"/>
      <c r="OK53" s="54"/>
      <c r="OL53" s="54"/>
      <c r="OM53" s="54"/>
      <c r="ON53" s="54"/>
      <c r="OO53" s="54"/>
      <c r="OP53" s="54"/>
      <c r="OQ53" s="54"/>
      <c r="OR53" s="54"/>
      <c r="OS53" s="54"/>
      <c r="OT53" s="54"/>
      <c r="OU53" s="54"/>
      <c r="OV53" s="54"/>
      <c r="OW53" s="54"/>
      <c r="OX53" s="54"/>
      <c r="OY53" s="54"/>
      <c r="OZ53" s="54"/>
      <c r="PA53" s="54"/>
      <c r="PB53" s="54"/>
      <c r="PC53" s="54"/>
      <c r="PD53" s="54"/>
      <c r="PE53" s="54"/>
      <c r="PF53" s="54"/>
      <c r="PG53" s="54"/>
      <c r="PH53" s="54"/>
      <c r="PI53" s="54"/>
      <c r="PJ53" s="54"/>
      <c r="PK53" s="54"/>
      <c r="PL53" s="54"/>
      <c r="PM53" s="54"/>
      <c r="PN53" s="54"/>
      <c r="PO53" s="54"/>
      <c r="PP53" s="54"/>
      <c r="PQ53" s="54"/>
      <c r="PR53" s="54"/>
      <c r="PS53" s="54"/>
      <c r="PT53" s="54"/>
      <c r="PU53" s="54"/>
      <c r="PV53" s="54"/>
      <c r="PW53" s="54"/>
      <c r="PX53" s="54"/>
      <c r="PY53" s="54"/>
      <c r="PZ53" s="54"/>
      <c r="QA53" s="54"/>
      <c r="QB53" s="54"/>
      <c r="QC53" s="54"/>
      <c r="QD53" s="54"/>
      <c r="QE53" s="54"/>
    </row>
    <row r="54" spans="2:447" s="4" customFormat="1" ht="16.8" customHeight="1" x14ac:dyDescent="0.3">
      <c r="B54" s="140"/>
      <c r="C54" s="69" t="s">
        <v>5</v>
      </c>
      <c r="D54" s="111" t="s">
        <v>54</v>
      </c>
      <c r="E54" s="267"/>
      <c r="F54" s="268"/>
      <c r="G54" s="127" t="s">
        <v>5</v>
      </c>
      <c r="H54" s="140" t="s">
        <v>5</v>
      </c>
      <c r="I54" s="140" t="s">
        <v>5</v>
      </c>
      <c r="J54" s="104" t="s">
        <v>5</v>
      </c>
      <c r="K54" s="104" t="s">
        <v>5</v>
      </c>
      <c r="L54" s="104" t="s">
        <v>5</v>
      </c>
      <c r="M54" s="127" t="s">
        <v>5</v>
      </c>
      <c r="N54" s="329" t="s">
        <v>5</v>
      </c>
      <c r="O54" s="156" t="s">
        <v>5</v>
      </c>
      <c r="P54" s="344" t="s">
        <v>5</v>
      </c>
      <c r="Q54" s="156" t="s">
        <v>5</v>
      </c>
      <c r="R54" s="5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  <c r="JT54" s="54"/>
      <c r="JU54" s="54"/>
      <c r="JV54" s="54"/>
      <c r="JW54" s="54"/>
      <c r="JX54" s="54"/>
      <c r="JY54" s="54"/>
      <c r="JZ54" s="54"/>
      <c r="KA54" s="54"/>
      <c r="KB54" s="54"/>
      <c r="KC54" s="54"/>
      <c r="KD54" s="54"/>
      <c r="KE54" s="54"/>
      <c r="KF54" s="54"/>
      <c r="KG54" s="54"/>
      <c r="KH54" s="54"/>
      <c r="KI54" s="54"/>
      <c r="KJ54" s="54"/>
      <c r="KK54" s="54"/>
      <c r="KL54" s="54"/>
      <c r="KM54" s="54"/>
      <c r="KN54" s="54"/>
      <c r="KO54" s="54"/>
      <c r="KP54" s="54"/>
      <c r="KQ54" s="54"/>
      <c r="KR54" s="54"/>
      <c r="KS54" s="54"/>
      <c r="KT54" s="54"/>
      <c r="KU54" s="54"/>
      <c r="KV54" s="54"/>
      <c r="KW54" s="54"/>
      <c r="KX54" s="54"/>
      <c r="KY54" s="54"/>
      <c r="KZ54" s="54"/>
      <c r="LA54" s="54"/>
      <c r="LB54" s="54"/>
      <c r="LC54" s="54"/>
      <c r="LD54" s="54"/>
      <c r="LE54" s="54"/>
      <c r="LF54" s="54"/>
      <c r="LG54" s="54"/>
      <c r="LH54" s="54"/>
      <c r="LI54" s="54"/>
      <c r="LJ54" s="54"/>
      <c r="LK54" s="54"/>
      <c r="LL54" s="54"/>
      <c r="LM54" s="54"/>
      <c r="LN54" s="54"/>
      <c r="LO54" s="54"/>
      <c r="LP54" s="54"/>
      <c r="LQ54" s="54"/>
      <c r="LR54" s="54"/>
      <c r="LS54" s="54"/>
      <c r="LT54" s="54"/>
      <c r="LU54" s="54"/>
      <c r="LV54" s="54"/>
      <c r="LW54" s="54"/>
      <c r="LX54" s="54"/>
      <c r="LY54" s="54"/>
      <c r="LZ54" s="54"/>
      <c r="MA54" s="54"/>
      <c r="MB54" s="54"/>
      <c r="MC54" s="54"/>
      <c r="MD54" s="54"/>
      <c r="ME54" s="54"/>
      <c r="MF54" s="54"/>
      <c r="MG54" s="54"/>
      <c r="MH54" s="54"/>
      <c r="MI54" s="54"/>
      <c r="MJ54" s="54"/>
      <c r="MK54" s="54"/>
      <c r="ML54" s="54"/>
      <c r="MM54" s="54"/>
      <c r="MN54" s="54"/>
      <c r="MO54" s="54"/>
      <c r="MP54" s="54"/>
      <c r="MQ54" s="54"/>
      <c r="MR54" s="54"/>
      <c r="MS54" s="54"/>
      <c r="MT54" s="54"/>
      <c r="MU54" s="54"/>
      <c r="MV54" s="54"/>
      <c r="MW54" s="54"/>
      <c r="MX54" s="54"/>
      <c r="MY54" s="54"/>
      <c r="MZ54" s="54"/>
      <c r="NA54" s="54"/>
      <c r="NB54" s="54"/>
      <c r="NC54" s="54"/>
      <c r="ND54" s="54"/>
      <c r="NE54" s="54"/>
      <c r="NF54" s="54"/>
      <c r="NG54" s="54"/>
      <c r="NH54" s="54"/>
      <c r="NI54" s="54"/>
      <c r="NJ54" s="54"/>
      <c r="NK54" s="54"/>
      <c r="NL54" s="54"/>
      <c r="NM54" s="54"/>
      <c r="NN54" s="54"/>
      <c r="NO54" s="54"/>
      <c r="NP54" s="54"/>
      <c r="NQ54" s="54"/>
      <c r="NR54" s="54"/>
      <c r="NS54" s="54"/>
      <c r="NT54" s="54"/>
      <c r="NU54" s="54"/>
      <c r="NV54" s="54"/>
      <c r="NW54" s="54"/>
      <c r="NX54" s="54"/>
      <c r="NY54" s="54"/>
      <c r="NZ54" s="54"/>
      <c r="OA54" s="54"/>
      <c r="OB54" s="54"/>
      <c r="OC54" s="54"/>
      <c r="OD54" s="54"/>
      <c r="OE54" s="54"/>
      <c r="OF54" s="54"/>
      <c r="OG54" s="54"/>
      <c r="OH54" s="54"/>
      <c r="OI54" s="54"/>
      <c r="OJ54" s="54"/>
      <c r="OK54" s="54"/>
      <c r="OL54" s="54"/>
      <c r="OM54" s="54"/>
      <c r="ON54" s="54"/>
      <c r="OO54" s="54"/>
      <c r="OP54" s="54"/>
      <c r="OQ54" s="54"/>
      <c r="OR54" s="54"/>
      <c r="OS54" s="54"/>
      <c r="OT54" s="54"/>
      <c r="OU54" s="54"/>
      <c r="OV54" s="54"/>
      <c r="OW54" s="54"/>
      <c r="OX54" s="54"/>
      <c r="OY54" s="54"/>
      <c r="OZ54" s="54"/>
      <c r="PA54" s="54"/>
      <c r="PB54" s="54"/>
      <c r="PC54" s="54"/>
      <c r="PD54" s="54"/>
      <c r="PE54" s="54"/>
      <c r="PF54" s="54"/>
      <c r="PG54" s="54"/>
      <c r="PH54" s="54"/>
      <c r="PI54" s="54"/>
      <c r="PJ54" s="54"/>
      <c r="PK54" s="54"/>
      <c r="PL54" s="54"/>
      <c r="PM54" s="54"/>
      <c r="PN54" s="54"/>
      <c r="PO54" s="54"/>
      <c r="PP54" s="54"/>
      <c r="PQ54" s="54"/>
      <c r="PR54" s="54"/>
      <c r="PS54" s="54"/>
      <c r="PT54" s="54"/>
      <c r="PU54" s="54"/>
      <c r="PV54" s="54"/>
      <c r="PW54" s="54"/>
      <c r="PX54" s="54"/>
      <c r="PY54" s="54"/>
      <c r="PZ54" s="54"/>
      <c r="QA54" s="54"/>
      <c r="QB54" s="54"/>
      <c r="QC54" s="54"/>
      <c r="QD54" s="54"/>
      <c r="QE54" s="54"/>
    </row>
    <row r="55" spans="2:447" s="4" customFormat="1" ht="16.8" customHeight="1" x14ac:dyDescent="0.3">
      <c r="B55" s="352">
        <v>29</v>
      </c>
      <c r="C55" s="70" t="s">
        <v>26</v>
      </c>
      <c r="D55" s="117" t="s">
        <v>170</v>
      </c>
      <c r="E55" s="269" t="s">
        <v>329</v>
      </c>
      <c r="F55" s="270" t="s">
        <v>308</v>
      </c>
      <c r="G55" s="135" t="s">
        <v>14</v>
      </c>
      <c r="H55" s="144" t="s">
        <v>299</v>
      </c>
      <c r="I55" s="144">
        <v>50</v>
      </c>
      <c r="J55" s="22">
        <v>60</v>
      </c>
      <c r="K55" s="22">
        <v>6</v>
      </c>
      <c r="L55" s="22">
        <v>10</v>
      </c>
      <c r="M55" s="80">
        <f>I55*J55</f>
        <v>3000</v>
      </c>
      <c r="N55" s="314">
        <f>IFERROR(O55*I55,"-")</f>
        <v>0</v>
      </c>
      <c r="O55" s="153">
        <v>0</v>
      </c>
      <c r="P55" s="337">
        <f>IFERROR(O55/J55,"-")</f>
        <v>0</v>
      </c>
      <c r="Q55" s="166"/>
      <c r="R55" s="5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  <c r="JT55" s="54"/>
      <c r="JU55" s="54"/>
      <c r="JV55" s="54"/>
      <c r="JW55" s="54"/>
      <c r="JX55" s="54"/>
      <c r="JY55" s="54"/>
      <c r="JZ55" s="54"/>
      <c r="KA55" s="54"/>
      <c r="KB55" s="54"/>
      <c r="KC55" s="54"/>
      <c r="KD55" s="54"/>
      <c r="KE55" s="54"/>
      <c r="KF55" s="54"/>
      <c r="KG55" s="54"/>
      <c r="KH55" s="54"/>
      <c r="KI55" s="54"/>
      <c r="KJ55" s="54"/>
      <c r="KK55" s="54"/>
      <c r="KL55" s="54"/>
      <c r="KM55" s="54"/>
      <c r="KN55" s="54"/>
      <c r="KO55" s="54"/>
      <c r="KP55" s="54"/>
      <c r="KQ55" s="54"/>
      <c r="KR55" s="54"/>
      <c r="KS55" s="54"/>
      <c r="KT55" s="54"/>
      <c r="KU55" s="54"/>
      <c r="KV55" s="54"/>
      <c r="KW55" s="54"/>
      <c r="KX55" s="54"/>
      <c r="KY55" s="54"/>
      <c r="KZ55" s="54"/>
      <c r="LA55" s="54"/>
      <c r="LB55" s="54"/>
      <c r="LC55" s="54"/>
      <c r="LD55" s="54"/>
      <c r="LE55" s="54"/>
      <c r="LF55" s="54"/>
      <c r="LG55" s="54"/>
      <c r="LH55" s="54"/>
      <c r="LI55" s="54"/>
      <c r="LJ55" s="54"/>
      <c r="LK55" s="54"/>
      <c r="LL55" s="54"/>
      <c r="LM55" s="54"/>
      <c r="LN55" s="54"/>
      <c r="LO55" s="54"/>
      <c r="LP55" s="54"/>
      <c r="LQ55" s="54"/>
      <c r="LR55" s="54"/>
      <c r="LS55" s="54"/>
      <c r="LT55" s="54"/>
      <c r="LU55" s="54"/>
      <c r="LV55" s="54"/>
      <c r="LW55" s="54"/>
      <c r="LX55" s="54"/>
      <c r="LY55" s="54"/>
      <c r="LZ55" s="54"/>
      <c r="MA55" s="54"/>
      <c r="MB55" s="54"/>
      <c r="MC55" s="54"/>
      <c r="MD55" s="54"/>
      <c r="ME55" s="54"/>
      <c r="MF55" s="54"/>
      <c r="MG55" s="54"/>
      <c r="MH55" s="54"/>
      <c r="MI55" s="54"/>
      <c r="MJ55" s="54"/>
      <c r="MK55" s="54"/>
      <c r="ML55" s="54"/>
      <c r="MM55" s="54"/>
      <c r="MN55" s="54"/>
      <c r="MO55" s="54"/>
      <c r="MP55" s="54"/>
      <c r="MQ55" s="54"/>
      <c r="MR55" s="54"/>
      <c r="MS55" s="54"/>
      <c r="MT55" s="54"/>
      <c r="MU55" s="54"/>
      <c r="MV55" s="54"/>
      <c r="MW55" s="54"/>
      <c r="MX55" s="54"/>
      <c r="MY55" s="54"/>
      <c r="MZ55" s="54"/>
      <c r="NA55" s="54"/>
      <c r="NB55" s="54"/>
      <c r="NC55" s="54"/>
      <c r="ND55" s="54"/>
      <c r="NE55" s="54"/>
      <c r="NF55" s="54"/>
      <c r="NG55" s="54"/>
      <c r="NH55" s="54"/>
      <c r="NI55" s="54"/>
      <c r="NJ55" s="54"/>
      <c r="NK55" s="54"/>
      <c r="NL55" s="54"/>
      <c r="NM55" s="54"/>
      <c r="NN55" s="54"/>
      <c r="NO55" s="54"/>
      <c r="NP55" s="54"/>
      <c r="NQ55" s="54"/>
      <c r="NR55" s="54"/>
      <c r="NS55" s="54"/>
      <c r="NT55" s="54"/>
      <c r="NU55" s="54"/>
      <c r="NV55" s="54"/>
      <c r="NW55" s="54"/>
      <c r="NX55" s="54"/>
      <c r="NY55" s="54"/>
      <c r="NZ55" s="54"/>
      <c r="OA55" s="54"/>
      <c r="OB55" s="54"/>
      <c r="OC55" s="54"/>
      <c r="OD55" s="54"/>
      <c r="OE55" s="54"/>
      <c r="OF55" s="54"/>
      <c r="OG55" s="54"/>
      <c r="OH55" s="54"/>
      <c r="OI55" s="54"/>
      <c r="OJ55" s="54"/>
      <c r="OK55" s="54"/>
      <c r="OL55" s="54"/>
      <c r="OM55" s="54"/>
      <c r="ON55" s="54"/>
      <c r="OO55" s="54"/>
      <c r="OP55" s="54"/>
      <c r="OQ55" s="54"/>
      <c r="OR55" s="54"/>
      <c r="OS55" s="54"/>
      <c r="OT55" s="54"/>
      <c r="OU55" s="54"/>
      <c r="OV55" s="54"/>
      <c r="OW55" s="54"/>
      <c r="OX55" s="54"/>
      <c r="OY55" s="54"/>
      <c r="OZ55" s="54"/>
      <c r="PA55" s="54"/>
      <c r="PB55" s="54"/>
      <c r="PC55" s="54"/>
      <c r="PD55" s="54"/>
      <c r="PE55" s="54"/>
      <c r="PF55" s="54"/>
      <c r="PG55" s="54"/>
      <c r="PH55" s="54"/>
      <c r="PI55" s="54"/>
      <c r="PJ55" s="54"/>
      <c r="PK55" s="54"/>
      <c r="PL55" s="54"/>
      <c r="PM55" s="54"/>
      <c r="PN55" s="54"/>
      <c r="PO55" s="54"/>
      <c r="PP55" s="54"/>
      <c r="PQ55" s="54"/>
      <c r="PR55" s="54"/>
      <c r="PS55" s="54"/>
      <c r="PT55" s="54"/>
      <c r="PU55" s="54"/>
      <c r="PV55" s="54"/>
      <c r="PW55" s="54"/>
      <c r="PX55" s="54"/>
      <c r="PY55" s="54"/>
      <c r="PZ55" s="54"/>
      <c r="QA55" s="54"/>
      <c r="QB55" s="54"/>
      <c r="QC55" s="54"/>
      <c r="QD55" s="54"/>
      <c r="QE55" s="54"/>
    </row>
    <row r="56" spans="2:447" s="4" customFormat="1" ht="16.8" customHeight="1" x14ac:dyDescent="0.3">
      <c r="B56" s="352">
        <v>30</v>
      </c>
      <c r="C56" s="70" t="s">
        <v>9</v>
      </c>
      <c r="D56" s="117" t="s">
        <v>322</v>
      </c>
      <c r="E56" s="269" t="s">
        <v>325</v>
      </c>
      <c r="F56" s="270"/>
      <c r="G56" s="135" t="s">
        <v>14</v>
      </c>
      <c r="H56" s="144" t="s">
        <v>299</v>
      </c>
      <c r="I56" s="144">
        <v>50</v>
      </c>
      <c r="J56" s="22">
        <v>70</v>
      </c>
      <c r="K56" s="22">
        <v>7</v>
      </c>
      <c r="L56" s="22">
        <v>10</v>
      </c>
      <c r="M56" s="80">
        <f>I56*J56</f>
        <v>3500</v>
      </c>
      <c r="N56" s="314">
        <f>IFERROR(O56*I56,"-")</f>
        <v>0</v>
      </c>
      <c r="O56" s="153">
        <v>0</v>
      </c>
      <c r="P56" s="337">
        <f>IFERROR(O56/J56,"-")</f>
        <v>0</v>
      </c>
      <c r="Q56" s="166"/>
      <c r="R56" s="5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  <c r="JT56" s="54"/>
      <c r="JU56" s="54"/>
      <c r="JV56" s="54"/>
      <c r="JW56" s="54"/>
      <c r="JX56" s="54"/>
      <c r="JY56" s="54"/>
      <c r="JZ56" s="54"/>
      <c r="KA56" s="54"/>
      <c r="KB56" s="54"/>
      <c r="KC56" s="54"/>
      <c r="KD56" s="54"/>
      <c r="KE56" s="54"/>
      <c r="KF56" s="54"/>
      <c r="KG56" s="54"/>
      <c r="KH56" s="54"/>
      <c r="KI56" s="54"/>
      <c r="KJ56" s="54"/>
      <c r="KK56" s="54"/>
      <c r="KL56" s="54"/>
      <c r="KM56" s="54"/>
      <c r="KN56" s="54"/>
      <c r="KO56" s="54"/>
      <c r="KP56" s="54"/>
      <c r="KQ56" s="54"/>
      <c r="KR56" s="54"/>
      <c r="KS56" s="54"/>
      <c r="KT56" s="54"/>
      <c r="KU56" s="54"/>
      <c r="KV56" s="54"/>
      <c r="KW56" s="54"/>
      <c r="KX56" s="54"/>
      <c r="KY56" s="54"/>
      <c r="KZ56" s="54"/>
      <c r="LA56" s="54"/>
      <c r="LB56" s="54"/>
      <c r="LC56" s="54"/>
      <c r="LD56" s="54"/>
      <c r="LE56" s="54"/>
      <c r="LF56" s="54"/>
      <c r="LG56" s="54"/>
      <c r="LH56" s="54"/>
      <c r="LI56" s="54"/>
      <c r="LJ56" s="54"/>
      <c r="LK56" s="54"/>
      <c r="LL56" s="54"/>
      <c r="LM56" s="54"/>
      <c r="LN56" s="54"/>
      <c r="LO56" s="54"/>
      <c r="LP56" s="54"/>
      <c r="LQ56" s="54"/>
      <c r="LR56" s="54"/>
      <c r="LS56" s="54"/>
      <c r="LT56" s="54"/>
      <c r="LU56" s="54"/>
      <c r="LV56" s="54"/>
      <c r="LW56" s="54"/>
      <c r="LX56" s="54"/>
      <c r="LY56" s="54"/>
      <c r="LZ56" s="54"/>
      <c r="MA56" s="54"/>
      <c r="MB56" s="54"/>
      <c r="MC56" s="54"/>
      <c r="MD56" s="54"/>
      <c r="ME56" s="54"/>
      <c r="MF56" s="54"/>
      <c r="MG56" s="54"/>
      <c r="MH56" s="54"/>
      <c r="MI56" s="54"/>
      <c r="MJ56" s="54"/>
      <c r="MK56" s="54"/>
      <c r="ML56" s="54"/>
      <c r="MM56" s="54"/>
      <c r="MN56" s="54"/>
      <c r="MO56" s="54"/>
      <c r="MP56" s="54"/>
      <c r="MQ56" s="54"/>
      <c r="MR56" s="54"/>
      <c r="MS56" s="54"/>
      <c r="MT56" s="54"/>
      <c r="MU56" s="54"/>
      <c r="MV56" s="54"/>
      <c r="MW56" s="54"/>
      <c r="MX56" s="54"/>
      <c r="MY56" s="54"/>
      <c r="MZ56" s="54"/>
      <c r="NA56" s="54"/>
      <c r="NB56" s="54"/>
      <c r="NC56" s="54"/>
      <c r="ND56" s="54"/>
      <c r="NE56" s="54"/>
      <c r="NF56" s="54"/>
      <c r="NG56" s="54"/>
      <c r="NH56" s="54"/>
      <c r="NI56" s="54"/>
      <c r="NJ56" s="54"/>
      <c r="NK56" s="54"/>
      <c r="NL56" s="54"/>
      <c r="NM56" s="54"/>
      <c r="NN56" s="54"/>
      <c r="NO56" s="54"/>
      <c r="NP56" s="54"/>
      <c r="NQ56" s="54"/>
      <c r="NR56" s="54"/>
      <c r="NS56" s="54"/>
      <c r="NT56" s="54"/>
      <c r="NU56" s="54"/>
      <c r="NV56" s="54"/>
      <c r="NW56" s="54"/>
      <c r="NX56" s="54"/>
      <c r="NY56" s="54"/>
      <c r="NZ56" s="54"/>
      <c r="OA56" s="54"/>
      <c r="OB56" s="54"/>
      <c r="OC56" s="54"/>
      <c r="OD56" s="54"/>
      <c r="OE56" s="54"/>
      <c r="OF56" s="54"/>
      <c r="OG56" s="54"/>
      <c r="OH56" s="54"/>
      <c r="OI56" s="54"/>
      <c r="OJ56" s="54"/>
      <c r="OK56" s="54"/>
      <c r="OL56" s="54"/>
      <c r="OM56" s="54"/>
      <c r="ON56" s="54"/>
      <c r="OO56" s="54"/>
      <c r="OP56" s="54"/>
      <c r="OQ56" s="54"/>
      <c r="OR56" s="54"/>
      <c r="OS56" s="54"/>
      <c r="OT56" s="54"/>
      <c r="OU56" s="54"/>
      <c r="OV56" s="54"/>
      <c r="OW56" s="54"/>
      <c r="OX56" s="54"/>
      <c r="OY56" s="54"/>
      <c r="OZ56" s="54"/>
      <c r="PA56" s="54"/>
      <c r="PB56" s="54"/>
      <c r="PC56" s="54"/>
      <c r="PD56" s="54"/>
      <c r="PE56" s="54"/>
      <c r="PF56" s="54"/>
      <c r="PG56" s="54"/>
      <c r="PH56" s="54"/>
      <c r="PI56" s="54"/>
      <c r="PJ56" s="54"/>
      <c r="PK56" s="54"/>
      <c r="PL56" s="54"/>
      <c r="PM56" s="54"/>
      <c r="PN56" s="54"/>
      <c r="PO56" s="54"/>
      <c r="PP56" s="54"/>
      <c r="PQ56" s="54"/>
      <c r="PR56" s="54"/>
      <c r="PS56" s="54"/>
      <c r="PT56" s="54"/>
      <c r="PU56" s="54"/>
      <c r="PV56" s="54"/>
      <c r="PW56" s="54"/>
      <c r="PX56" s="54"/>
      <c r="PY56" s="54"/>
      <c r="PZ56" s="54"/>
      <c r="QA56" s="54"/>
      <c r="QB56" s="54"/>
      <c r="QC56" s="54"/>
      <c r="QD56" s="54"/>
      <c r="QE56" s="54"/>
    </row>
    <row r="57" spans="2:447" s="4" customFormat="1" ht="16.8" customHeight="1" x14ac:dyDescent="0.3">
      <c r="B57" s="352">
        <v>31</v>
      </c>
      <c r="C57" s="70" t="s">
        <v>9</v>
      </c>
      <c r="D57" s="117" t="s">
        <v>323</v>
      </c>
      <c r="E57" s="269" t="s">
        <v>339</v>
      </c>
      <c r="F57" s="270" t="s">
        <v>309</v>
      </c>
      <c r="G57" s="135" t="s">
        <v>14</v>
      </c>
      <c r="H57" s="144" t="s">
        <v>299</v>
      </c>
      <c r="I57" s="144">
        <v>50</v>
      </c>
      <c r="J57" s="22">
        <v>70</v>
      </c>
      <c r="K57" s="22">
        <v>7</v>
      </c>
      <c r="L57" s="22">
        <v>10</v>
      </c>
      <c r="M57" s="80">
        <f>I57*J57</f>
        <v>3500</v>
      </c>
      <c r="N57" s="314">
        <f>IFERROR(O57*I57,"-")</f>
        <v>0</v>
      </c>
      <c r="O57" s="153">
        <v>0</v>
      </c>
      <c r="P57" s="337">
        <f>IFERROR(O57/J57,"-")</f>
        <v>0</v>
      </c>
      <c r="Q57" s="166"/>
      <c r="R57" s="5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</row>
    <row r="58" spans="2:447" s="4" customFormat="1" ht="16.8" customHeight="1" x14ac:dyDescent="0.3">
      <c r="B58" s="352">
        <v>32</v>
      </c>
      <c r="C58" s="298" t="s">
        <v>9</v>
      </c>
      <c r="D58" s="299" t="s">
        <v>324</v>
      </c>
      <c r="E58" s="300" t="s">
        <v>337</v>
      </c>
      <c r="F58" s="274" t="s">
        <v>308</v>
      </c>
      <c r="G58" s="301" t="s">
        <v>23</v>
      </c>
      <c r="H58" s="302" t="s">
        <v>342</v>
      </c>
      <c r="I58" s="302">
        <v>24</v>
      </c>
      <c r="J58" s="303">
        <v>72</v>
      </c>
      <c r="K58" s="303">
        <v>6</v>
      </c>
      <c r="L58" s="303">
        <v>12</v>
      </c>
      <c r="M58" s="304">
        <f>I58*J58</f>
        <v>1728</v>
      </c>
      <c r="N58" s="332">
        <f>IFERROR(O58*I58,"-")</f>
        <v>0</v>
      </c>
      <c r="O58" s="305">
        <v>0</v>
      </c>
      <c r="P58" s="345">
        <f>IFERROR(O58/J58,"-")</f>
        <v>0</v>
      </c>
      <c r="Q58" s="306"/>
      <c r="R58" s="5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</row>
    <row r="59" spans="2:447" s="4" customFormat="1" ht="16.8" customHeight="1" x14ac:dyDescent="0.3">
      <c r="B59" s="353"/>
      <c r="C59" s="501" t="s">
        <v>5</v>
      </c>
      <c r="D59" s="291" t="s">
        <v>27</v>
      </c>
      <c r="E59" s="292"/>
      <c r="F59" s="266"/>
      <c r="G59" s="293" t="s">
        <v>5</v>
      </c>
      <c r="H59" s="294" t="s">
        <v>5</v>
      </c>
      <c r="I59" s="294" t="s">
        <v>5</v>
      </c>
      <c r="J59" s="295" t="s">
        <v>5</v>
      </c>
      <c r="K59" s="295" t="s">
        <v>5</v>
      </c>
      <c r="L59" s="295" t="s">
        <v>5</v>
      </c>
      <c r="M59" s="293" t="s">
        <v>5</v>
      </c>
      <c r="N59" s="333" t="s">
        <v>5</v>
      </c>
      <c r="O59" s="296" t="s">
        <v>5</v>
      </c>
      <c r="P59" s="346" t="s">
        <v>5</v>
      </c>
      <c r="Q59" s="297"/>
      <c r="R59" s="5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  <c r="LY59" s="54"/>
      <c r="LZ59" s="54"/>
      <c r="MA59" s="54"/>
      <c r="MB59" s="54"/>
      <c r="MC59" s="54"/>
      <c r="MD59" s="54"/>
      <c r="ME59" s="54"/>
      <c r="MF59" s="54"/>
      <c r="MG59" s="54"/>
      <c r="MH59" s="54"/>
      <c r="MI59" s="54"/>
      <c r="MJ59" s="54"/>
      <c r="MK59" s="54"/>
      <c r="ML59" s="54"/>
      <c r="MM59" s="54"/>
      <c r="MN59" s="54"/>
      <c r="MO59" s="54"/>
      <c r="MP59" s="54"/>
      <c r="MQ59" s="54"/>
      <c r="MR59" s="54"/>
      <c r="MS59" s="54"/>
      <c r="MT59" s="54"/>
      <c r="MU59" s="54"/>
      <c r="MV59" s="54"/>
      <c r="MW59" s="54"/>
      <c r="MX59" s="54"/>
      <c r="MY59" s="54"/>
      <c r="MZ59" s="54"/>
      <c r="NA59" s="54"/>
      <c r="NB59" s="54"/>
      <c r="NC59" s="54"/>
      <c r="ND59" s="54"/>
      <c r="NE59" s="54"/>
      <c r="NF59" s="54"/>
      <c r="NG59" s="54"/>
      <c r="NH59" s="54"/>
      <c r="NI59" s="54"/>
      <c r="NJ59" s="54"/>
      <c r="NK59" s="54"/>
      <c r="NL59" s="54"/>
      <c r="NM59" s="54"/>
      <c r="NN59" s="54"/>
      <c r="NO59" s="54"/>
      <c r="NP59" s="54"/>
      <c r="NQ59" s="54"/>
      <c r="NR59" s="54"/>
      <c r="NS59" s="54"/>
      <c r="NT59" s="54"/>
      <c r="NU59" s="54"/>
      <c r="NV59" s="54"/>
      <c r="NW59" s="54"/>
      <c r="NX59" s="54"/>
      <c r="NY59" s="54"/>
      <c r="NZ59" s="54"/>
      <c r="OA59" s="54"/>
      <c r="OB59" s="54"/>
      <c r="OC59" s="54"/>
      <c r="OD59" s="54"/>
      <c r="OE59" s="54"/>
      <c r="OF59" s="54"/>
      <c r="OG59" s="54"/>
      <c r="OH59" s="54"/>
      <c r="OI59" s="54"/>
      <c r="OJ59" s="54"/>
      <c r="OK59" s="54"/>
      <c r="OL59" s="54"/>
      <c r="OM59" s="54"/>
      <c r="ON59" s="54"/>
      <c r="OO59" s="54"/>
      <c r="OP59" s="54"/>
      <c r="OQ59" s="54"/>
      <c r="OR59" s="54"/>
      <c r="OS59" s="54"/>
      <c r="OT59" s="54"/>
      <c r="OU59" s="54"/>
      <c r="OV59" s="54"/>
      <c r="OW59" s="54"/>
      <c r="OX59" s="54"/>
      <c r="OY59" s="54"/>
      <c r="OZ59" s="54"/>
      <c r="PA59" s="54"/>
      <c r="PB59" s="54"/>
      <c r="PC59" s="54"/>
      <c r="PD59" s="54"/>
      <c r="PE59" s="54"/>
      <c r="PF59" s="54"/>
      <c r="PG59" s="54"/>
      <c r="PH59" s="54"/>
      <c r="PI59" s="54"/>
      <c r="PJ59" s="54"/>
      <c r="PK59" s="54"/>
      <c r="PL59" s="54"/>
      <c r="PM59" s="54"/>
      <c r="PN59" s="54"/>
      <c r="PO59" s="54"/>
      <c r="PP59" s="54"/>
      <c r="PQ59" s="54"/>
      <c r="PR59" s="54"/>
      <c r="PS59" s="54"/>
      <c r="PT59" s="54"/>
      <c r="PU59" s="54"/>
      <c r="PV59" s="54"/>
      <c r="PW59" s="54"/>
      <c r="PX59" s="54"/>
      <c r="PY59" s="54"/>
      <c r="PZ59" s="54"/>
      <c r="QA59" s="54"/>
      <c r="QB59" s="54"/>
      <c r="QC59" s="54"/>
      <c r="QD59" s="54"/>
      <c r="QE59" s="54"/>
    </row>
    <row r="60" spans="2:447" s="4" customFormat="1" ht="16.8" customHeight="1" x14ac:dyDescent="0.3">
      <c r="B60" s="140"/>
      <c r="C60" s="69"/>
      <c r="D60" s="111" t="s">
        <v>56</v>
      </c>
      <c r="E60" s="267"/>
      <c r="F60" s="268"/>
      <c r="G60" s="127"/>
      <c r="H60" s="140"/>
      <c r="I60" s="140"/>
      <c r="J60" s="104"/>
      <c r="K60" s="104"/>
      <c r="L60" s="104"/>
      <c r="M60" s="127"/>
      <c r="N60" s="329"/>
      <c r="O60" s="157"/>
      <c r="P60" s="341"/>
      <c r="Q60" s="161"/>
      <c r="R60" s="5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  <c r="IW60" s="54"/>
      <c r="IX60" s="54"/>
      <c r="IY60" s="54"/>
      <c r="IZ60" s="54"/>
      <c r="JA60" s="54"/>
      <c r="JB60" s="54"/>
      <c r="JC60" s="54"/>
      <c r="JD60" s="54"/>
      <c r="JE60" s="54"/>
      <c r="JF60" s="54"/>
      <c r="JG60" s="54"/>
      <c r="JH60" s="54"/>
      <c r="JI60" s="54"/>
      <c r="JJ60" s="54"/>
      <c r="JK60" s="54"/>
      <c r="JL60" s="54"/>
      <c r="JM60" s="54"/>
      <c r="JN60" s="54"/>
      <c r="JO60" s="54"/>
      <c r="JP60" s="54"/>
      <c r="JQ60" s="54"/>
      <c r="JR60" s="54"/>
      <c r="JS60" s="54"/>
      <c r="JT60" s="54"/>
      <c r="JU60" s="54"/>
      <c r="JV60" s="54"/>
      <c r="JW60" s="54"/>
      <c r="JX60" s="54"/>
      <c r="JY60" s="54"/>
      <c r="JZ60" s="54"/>
      <c r="KA60" s="54"/>
      <c r="KB60" s="54"/>
      <c r="KC60" s="54"/>
      <c r="KD60" s="54"/>
      <c r="KE60" s="54"/>
      <c r="KF60" s="54"/>
      <c r="KG60" s="54"/>
      <c r="KH60" s="54"/>
      <c r="KI60" s="54"/>
      <c r="KJ60" s="54"/>
      <c r="KK60" s="54"/>
      <c r="KL60" s="54"/>
      <c r="KM60" s="54"/>
      <c r="KN60" s="54"/>
      <c r="KO60" s="54"/>
      <c r="KP60" s="54"/>
      <c r="KQ60" s="54"/>
      <c r="KR60" s="54"/>
      <c r="KS60" s="54"/>
      <c r="KT60" s="54"/>
      <c r="KU60" s="54"/>
      <c r="KV60" s="54"/>
      <c r="KW60" s="54"/>
      <c r="KX60" s="54"/>
      <c r="KY60" s="54"/>
      <c r="KZ60" s="54"/>
      <c r="LA60" s="54"/>
      <c r="LB60" s="54"/>
      <c r="LC60" s="54"/>
      <c r="LD60" s="54"/>
      <c r="LE60" s="54"/>
      <c r="LF60" s="54"/>
      <c r="LG60" s="54"/>
      <c r="LH60" s="54"/>
      <c r="LI60" s="54"/>
      <c r="LJ60" s="54"/>
      <c r="LK60" s="54"/>
      <c r="LL60" s="54"/>
      <c r="LM60" s="54"/>
      <c r="LN60" s="54"/>
      <c r="LO60" s="54"/>
      <c r="LP60" s="54"/>
      <c r="LQ60" s="54"/>
      <c r="LR60" s="54"/>
      <c r="LS60" s="54"/>
      <c r="LT60" s="54"/>
      <c r="LU60" s="54"/>
      <c r="LV60" s="54"/>
      <c r="LW60" s="54"/>
      <c r="LX60" s="54"/>
      <c r="LY60" s="54"/>
      <c r="LZ60" s="54"/>
      <c r="MA60" s="54"/>
      <c r="MB60" s="54"/>
      <c r="MC60" s="54"/>
      <c r="MD60" s="54"/>
      <c r="ME60" s="54"/>
      <c r="MF60" s="54"/>
      <c r="MG60" s="54"/>
      <c r="MH60" s="54"/>
      <c r="MI60" s="54"/>
      <c r="MJ60" s="54"/>
      <c r="MK60" s="54"/>
      <c r="ML60" s="54"/>
      <c r="MM60" s="54"/>
      <c r="MN60" s="54"/>
      <c r="MO60" s="54"/>
      <c r="MP60" s="54"/>
      <c r="MQ60" s="54"/>
      <c r="MR60" s="54"/>
      <c r="MS60" s="54"/>
      <c r="MT60" s="54"/>
      <c r="MU60" s="54"/>
      <c r="MV60" s="54"/>
      <c r="MW60" s="54"/>
      <c r="MX60" s="54"/>
      <c r="MY60" s="54"/>
      <c r="MZ60" s="54"/>
      <c r="NA60" s="54"/>
      <c r="NB60" s="54"/>
      <c r="NC60" s="54"/>
      <c r="ND60" s="54"/>
      <c r="NE60" s="54"/>
      <c r="NF60" s="54"/>
      <c r="NG60" s="54"/>
      <c r="NH60" s="54"/>
      <c r="NI60" s="54"/>
      <c r="NJ60" s="54"/>
      <c r="NK60" s="54"/>
      <c r="NL60" s="54"/>
      <c r="NM60" s="54"/>
      <c r="NN60" s="54"/>
      <c r="NO60" s="54"/>
      <c r="NP60" s="54"/>
      <c r="NQ60" s="54"/>
      <c r="NR60" s="54"/>
      <c r="NS60" s="54"/>
      <c r="NT60" s="54"/>
      <c r="NU60" s="54"/>
      <c r="NV60" s="54"/>
      <c r="NW60" s="54"/>
      <c r="NX60" s="54"/>
      <c r="NY60" s="54"/>
      <c r="NZ60" s="54"/>
      <c r="OA60" s="54"/>
      <c r="OB60" s="54"/>
      <c r="OC60" s="54"/>
      <c r="OD60" s="54"/>
      <c r="OE60" s="54"/>
      <c r="OF60" s="54"/>
      <c r="OG60" s="54"/>
      <c r="OH60" s="54"/>
      <c r="OI60" s="54"/>
      <c r="OJ60" s="54"/>
      <c r="OK60" s="54"/>
      <c r="OL60" s="54"/>
      <c r="OM60" s="54"/>
      <c r="ON60" s="54"/>
      <c r="OO60" s="54"/>
      <c r="OP60" s="54"/>
      <c r="OQ60" s="54"/>
      <c r="OR60" s="54"/>
      <c r="OS60" s="54"/>
      <c r="OT60" s="54"/>
      <c r="OU60" s="54"/>
      <c r="OV60" s="54"/>
      <c r="OW60" s="54"/>
      <c r="OX60" s="54"/>
      <c r="OY60" s="54"/>
      <c r="OZ60" s="54"/>
      <c r="PA60" s="54"/>
      <c r="PB60" s="54"/>
      <c r="PC60" s="54"/>
      <c r="PD60" s="54"/>
      <c r="PE60" s="54"/>
      <c r="PF60" s="54"/>
      <c r="PG60" s="54"/>
      <c r="PH60" s="54"/>
      <c r="PI60" s="54"/>
      <c r="PJ60" s="54"/>
      <c r="PK60" s="54"/>
      <c r="PL60" s="54"/>
      <c r="PM60" s="54"/>
      <c r="PN60" s="54"/>
      <c r="PO60" s="54"/>
      <c r="PP60" s="54"/>
      <c r="PQ60" s="54"/>
      <c r="PR60" s="54"/>
      <c r="PS60" s="54"/>
      <c r="PT60" s="54"/>
      <c r="PU60" s="54"/>
      <c r="PV60" s="54"/>
      <c r="PW60" s="54"/>
      <c r="PX60" s="54"/>
      <c r="PY60" s="54"/>
      <c r="PZ60" s="54"/>
      <c r="QA60" s="54"/>
      <c r="QB60" s="54"/>
      <c r="QC60" s="54"/>
      <c r="QD60" s="54"/>
      <c r="QE60" s="54"/>
    </row>
    <row r="61" spans="2:447" s="4" customFormat="1" ht="16.8" customHeight="1" x14ac:dyDescent="0.3">
      <c r="B61" s="352">
        <v>33</v>
      </c>
      <c r="C61" s="68" t="s">
        <v>55</v>
      </c>
      <c r="D61" s="112" t="s">
        <v>129</v>
      </c>
      <c r="E61" s="269" t="s">
        <v>246</v>
      </c>
      <c r="F61" s="270" t="s">
        <v>309</v>
      </c>
      <c r="G61" s="132" t="s">
        <v>28</v>
      </c>
      <c r="H61" s="144" t="s">
        <v>298</v>
      </c>
      <c r="I61" s="144">
        <v>12</v>
      </c>
      <c r="J61" s="22">
        <v>60</v>
      </c>
      <c r="K61" s="22">
        <v>5</v>
      </c>
      <c r="L61" s="22">
        <v>12</v>
      </c>
      <c r="M61" s="80">
        <f>I61*J61</f>
        <v>720</v>
      </c>
      <c r="N61" s="314">
        <f>IFERROR(O61*I61,"-")</f>
        <v>0</v>
      </c>
      <c r="O61" s="153">
        <v>0</v>
      </c>
      <c r="P61" s="337">
        <f>IFERROR(O61/J61,"-")</f>
        <v>0</v>
      </c>
      <c r="Q61" s="166"/>
      <c r="R61" s="5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  <c r="IW61" s="54"/>
      <c r="IX61" s="54"/>
      <c r="IY61" s="54"/>
      <c r="IZ61" s="54"/>
      <c r="JA61" s="54"/>
      <c r="JB61" s="54"/>
      <c r="JC61" s="54"/>
      <c r="JD61" s="54"/>
      <c r="JE61" s="54"/>
      <c r="JF61" s="54"/>
      <c r="JG61" s="54"/>
      <c r="JH61" s="54"/>
      <c r="JI61" s="54"/>
      <c r="JJ61" s="54"/>
      <c r="JK61" s="54"/>
      <c r="JL61" s="54"/>
      <c r="JM61" s="54"/>
      <c r="JN61" s="54"/>
      <c r="JO61" s="54"/>
      <c r="JP61" s="54"/>
      <c r="JQ61" s="54"/>
      <c r="JR61" s="54"/>
      <c r="JS61" s="54"/>
      <c r="JT61" s="54"/>
      <c r="JU61" s="54"/>
      <c r="JV61" s="54"/>
      <c r="JW61" s="54"/>
      <c r="JX61" s="54"/>
      <c r="JY61" s="54"/>
      <c r="JZ61" s="54"/>
      <c r="KA61" s="54"/>
      <c r="KB61" s="54"/>
      <c r="KC61" s="54"/>
      <c r="KD61" s="54"/>
      <c r="KE61" s="54"/>
      <c r="KF61" s="54"/>
      <c r="KG61" s="54"/>
      <c r="KH61" s="54"/>
      <c r="KI61" s="54"/>
      <c r="KJ61" s="54"/>
      <c r="KK61" s="54"/>
      <c r="KL61" s="54"/>
      <c r="KM61" s="54"/>
      <c r="KN61" s="54"/>
      <c r="KO61" s="54"/>
      <c r="KP61" s="54"/>
      <c r="KQ61" s="54"/>
      <c r="KR61" s="54"/>
      <c r="KS61" s="54"/>
      <c r="KT61" s="54"/>
      <c r="KU61" s="54"/>
      <c r="KV61" s="54"/>
      <c r="KW61" s="54"/>
      <c r="KX61" s="54"/>
      <c r="KY61" s="54"/>
      <c r="KZ61" s="54"/>
      <c r="LA61" s="54"/>
      <c r="LB61" s="54"/>
      <c r="LC61" s="54"/>
      <c r="LD61" s="54"/>
      <c r="LE61" s="54"/>
      <c r="LF61" s="54"/>
      <c r="LG61" s="54"/>
      <c r="LH61" s="54"/>
      <c r="LI61" s="54"/>
      <c r="LJ61" s="54"/>
      <c r="LK61" s="54"/>
      <c r="LL61" s="54"/>
      <c r="LM61" s="54"/>
      <c r="LN61" s="54"/>
      <c r="LO61" s="54"/>
      <c r="LP61" s="54"/>
      <c r="LQ61" s="54"/>
      <c r="LR61" s="54"/>
      <c r="LS61" s="54"/>
      <c r="LT61" s="54"/>
      <c r="LU61" s="54"/>
      <c r="LV61" s="54"/>
      <c r="LW61" s="54"/>
      <c r="LX61" s="54"/>
      <c r="LY61" s="54"/>
      <c r="LZ61" s="54"/>
      <c r="MA61" s="54"/>
      <c r="MB61" s="54"/>
      <c r="MC61" s="54"/>
      <c r="MD61" s="54"/>
      <c r="ME61" s="54"/>
      <c r="MF61" s="54"/>
      <c r="MG61" s="54"/>
      <c r="MH61" s="54"/>
      <c r="MI61" s="54"/>
      <c r="MJ61" s="54"/>
      <c r="MK61" s="54"/>
      <c r="ML61" s="54"/>
      <c r="MM61" s="54"/>
      <c r="MN61" s="54"/>
      <c r="MO61" s="54"/>
      <c r="MP61" s="54"/>
      <c r="MQ61" s="54"/>
      <c r="MR61" s="54"/>
      <c r="MS61" s="54"/>
      <c r="MT61" s="54"/>
      <c r="MU61" s="54"/>
      <c r="MV61" s="54"/>
      <c r="MW61" s="54"/>
      <c r="MX61" s="54"/>
      <c r="MY61" s="54"/>
      <c r="MZ61" s="54"/>
      <c r="NA61" s="54"/>
      <c r="NB61" s="54"/>
      <c r="NC61" s="54"/>
      <c r="ND61" s="54"/>
      <c r="NE61" s="54"/>
      <c r="NF61" s="54"/>
      <c r="NG61" s="54"/>
      <c r="NH61" s="54"/>
      <c r="NI61" s="54"/>
      <c r="NJ61" s="54"/>
      <c r="NK61" s="54"/>
      <c r="NL61" s="54"/>
      <c r="NM61" s="54"/>
      <c r="NN61" s="54"/>
      <c r="NO61" s="54"/>
      <c r="NP61" s="54"/>
      <c r="NQ61" s="54"/>
      <c r="NR61" s="54"/>
      <c r="NS61" s="54"/>
      <c r="NT61" s="54"/>
      <c r="NU61" s="54"/>
      <c r="NV61" s="54"/>
      <c r="NW61" s="54"/>
      <c r="NX61" s="54"/>
      <c r="NY61" s="54"/>
      <c r="NZ61" s="54"/>
      <c r="OA61" s="54"/>
      <c r="OB61" s="54"/>
      <c r="OC61" s="54"/>
      <c r="OD61" s="54"/>
      <c r="OE61" s="54"/>
      <c r="OF61" s="54"/>
      <c r="OG61" s="54"/>
      <c r="OH61" s="54"/>
      <c r="OI61" s="54"/>
      <c r="OJ61" s="54"/>
      <c r="OK61" s="54"/>
      <c r="OL61" s="54"/>
      <c r="OM61" s="54"/>
      <c r="ON61" s="54"/>
      <c r="OO61" s="54"/>
      <c r="OP61" s="54"/>
      <c r="OQ61" s="54"/>
      <c r="OR61" s="54"/>
      <c r="OS61" s="54"/>
      <c r="OT61" s="54"/>
      <c r="OU61" s="54"/>
      <c r="OV61" s="54"/>
      <c r="OW61" s="54"/>
      <c r="OX61" s="54"/>
      <c r="OY61" s="54"/>
      <c r="OZ61" s="54"/>
      <c r="PA61" s="54"/>
      <c r="PB61" s="54"/>
      <c r="PC61" s="54"/>
      <c r="PD61" s="54"/>
      <c r="PE61" s="54"/>
      <c r="PF61" s="54"/>
      <c r="PG61" s="54"/>
      <c r="PH61" s="54"/>
      <c r="PI61" s="54"/>
      <c r="PJ61" s="54"/>
      <c r="PK61" s="54"/>
      <c r="PL61" s="54"/>
      <c r="PM61" s="54"/>
      <c r="PN61" s="54"/>
      <c r="PO61" s="54"/>
      <c r="PP61" s="54"/>
      <c r="PQ61" s="54"/>
      <c r="PR61" s="54"/>
      <c r="PS61" s="54"/>
      <c r="PT61" s="54"/>
      <c r="PU61" s="54"/>
      <c r="PV61" s="54"/>
      <c r="PW61" s="54"/>
      <c r="PX61" s="54"/>
      <c r="PY61" s="54"/>
      <c r="PZ61" s="54"/>
      <c r="QA61" s="54"/>
      <c r="QB61" s="54"/>
      <c r="QC61" s="54"/>
      <c r="QD61" s="54"/>
      <c r="QE61" s="54"/>
    </row>
    <row r="62" spans="2:447" s="4" customFormat="1" ht="16.8" customHeight="1" x14ac:dyDescent="0.3">
      <c r="B62" s="140"/>
      <c r="C62" s="69"/>
      <c r="D62" s="111" t="s">
        <v>67</v>
      </c>
      <c r="E62" s="267"/>
      <c r="F62" s="268"/>
      <c r="G62" s="127"/>
      <c r="H62" s="140"/>
      <c r="I62" s="140"/>
      <c r="J62" s="104"/>
      <c r="K62" s="104"/>
      <c r="L62" s="104"/>
      <c r="M62" s="127"/>
      <c r="N62" s="329"/>
      <c r="O62" s="157"/>
      <c r="P62" s="341"/>
      <c r="Q62" s="161"/>
      <c r="R62" s="5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</row>
    <row r="63" spans="2:447" s="4" customFormat="1" ht="16.8" customHeight="1" x14ac:dyDescent="0.3">
      <c r="B63" s="349">
        <v>34</v>
      </c>
      <c r="C63" s="68" t="s">
        <v>203</v>
      </c>
      <c r="D63" s="112" t="s">
        <v>130</v>
      </c>
      <c r="E63" s="269" t="s">
        <v>247</v>
      </c>
      <c r="F63" s="270" t="s">
        <v>309</v>
      </c>
      <c r="G63" s="132" t="s">
        <v>28</v>
      </c>
      <c r="H63" s="144" t="s">
        <v>298</v>
      </c>
      <c r="I63" s="144">
        <v>12</v>
      </c>
      <c r="J63" s="22">
        <v>60</v>
      </c>
      <c r="K63" s="22">
        <v>5</v>
      </c>
      <c r="L63" s="22">
        <v>12</v>
      </c>
      <c r="M63" s="80">
        <f>I63*J63</f>
        <v>720</v>
      </c>
      <c r="N63" s="314">
        <f>IFERROR(O63*I63,"-")</f>
        <v>0</v>
      </c>
      <c r="O63" s="153">
        <v>0</v>
      </c>
      <c r="P63" s="337">
        <f>IFERROR(O63/J63,"-")</f>
        <v>0</v>
      </c>
      <c r="Q63" s="166"/>
      <c r="R63" s="5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54"/>
      <c r="JM63" s="54"/>
      <c r="JN63" s="54"/>
      <c r="JO63" s="54"/>
      <c r="JP63" s="54"/>
      <c r="JQ63" s="54"/>
      <c r="JR63" s="54"/>
      <c r="JS63" s="54"/>
      <c r="JT63" s="54"/>
      <c r="JU63" s="54"/>
      <c r="JV63" s="54"/>
      <c r="JW63" s="54"/>
      <c r="JX63" s="54"/>
      <c r="JY63" s="54"/>
      <c r="JZ63" s="54"/>
      <c r="KA63" s="54"/>
      <c r="KB63" s="54"/>
      <c r="KC63" s="54"/>
      <c r="KD63" s="54"/>
      <c r="KE63" s="54"/>
      <c r="KF63" s="54"/>
      <c r="KG63" s="54"/>
      <c r="KH63" s="54"/>
      <c r="KI63" s="54"/>
      <c r="KJ63" s="5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  <c r="LA63" s="54"/>
      <c r="LB63" s="54"/>
      <c r="LC63" s="54"/>
      <c r="LD63" s="54"/>
      <c r="LE63" s="54"/>
      <c r="LF63" s="54"/>
      <c r="LG63" s="54"/>
      <c r="LH63" s="54"/>
      <c r="LI63" s="54"/>
      <c r="LJ63" s="54"/>
      <c r="LK63" s="54"/>
      <c r="LL63" s="54"/>
      <c r="LM63" s="54"/>
      <c r="LN63" s="54"/>
      <c r="LO63" s="54"/>
      <c r="LP63" s="54"/>
      <c r="LQ63" s="54"/>
      <c r="LR63" s="54"/>
      <c r="LS63" s="54"/>
      <c r="LT63" s="54"/>
      <c r="LU63" s="54"/>
      <c r="LV63" s="54"/>
      <c r="LW63" s="54"/>
      <c r="LX63" s="54"/>
      <c r="LY63" s="54"/>
      <c r="LZ63" s="54"/>
      <c r="MA63" s="54"/>
      <c r="MB63" s="54"/>
      <c r="MC63" s="54"/>
      <c r="MD63" s="54"/>
      <c r="ME63" s="54"/>
      <c r="MF63" s="54"/>
      <c r="MG63" s="54"/>
      <c r="MH63" s="54"/>
      <c r="MI63" s="54"/>
      <c r="MJ63" s="54"/>
      <c r="MK63" s="54"/>
      <c r="ML63" s="54"/>
      <c r="MM63" s="54"/>
      <c r="MN63" s="54"/>
      <c r="MO63" s="54"/>
      <c r="MP63" s="54"/>
      <c r="MQ63" s="54"/>
      <c r="MR63" s="54"/>
      <c r="MS63" s="54"/>
      <c r="MT63" s="54"/>
      <c r="MU63" s="54"/>
      <c r="MV63" s="54"/>
      <c r="MW63" s="54"/>
      <c r="MX63" s="54"/>
      <c r="MY63" s="54"/>
      <c r="MZ63" s="54"/>
      <c r="NA63" s="54"/>
      <c r="NB63" s="54"/>
      <c r="NC63" s="54"/>
      <c r="ND63" s="54"/>
      <c r="NE63" s="54"/>
      <c r="NF63" s="54"/>
      <c r="NG63" s="54"/>
      <c r="NH63" s="54"/>
      <c r="NI63" s="54"/>
      <c r="NJ63" s="54"/>
      <c r="NK63" s="54"/>
      <c r="NL63" s="54"/>
      <c r="NM63" s="54"/>
      <c r="NN63" s="54"/>
      <c r="NO63" s="54"/>
      <c r="NP63" s="54"/>
      <c r="NQ63" s="54"/>
      <c r="NR63" s="54"/>
      <c r="NS63" s="54"/>
      <c r="NT63" s="54"/>
      <c r="NU63" s="54"/>
      <c r="NV63" s="54"/>
      <c r="NW63" s="54"/>
      <c r="NX63" s="54"/>
      <c r="NY63" s="54"/>
      <c r="NZ63" s="54"/>
      <c r="OA63" s="54"/>
      <c r="OB63" s="54"/>
      <c r="OC63" s="54"/>
      <c r="OD63" s="54"/>
      <c r="OE63" s="54"/>
      <c r="OF63" s="54"/>
      <c r="OG63" s="54"/>
      <c r="OH63" s="54"/>
      <c r="OI63" s="54"/>
      <c r="OJ63" s="54"/>
      <c r="OK63" s="54"/>
      <c r="OL63" s="54"/>
      <c r="OM63" s="54"/>
      <c r="ON63" s="54"/>
      <c r="OO63" s="54"/>
      <c r="OP63" s="54"/>
      <c r="OQ63" s="54"/>
      <c r="OR63" s="54"/>
      <c r="OS63" s="54"/>
      <c r="OT63" s="54"/>
      <c r="OU63" s="54"/>
      <c r="OV63" s="54"/>
      <c r="OW63" s="54"/>
      <c r="OX63" s="54"/>
      <c r="OY63" s="54"/>
      <c r="OZ63" s="54"/>
      <c r="PA63" s="54"/>
      <c r="PB63" s="54"/>
      <c r="PC63" s="54"/>
      <c r="PD63" s="54"/>
      <c r="PE63" s="54"/>
      <c r="PF63" s="54"/>
      <c r="PG63" s="54"/>
      <c r="PH63" s="54"/>
      <c r="PI63" s="54"/>
      <c r="PJ63" s="54"/>
      <c r="PK63" s="54"/>
      <c r="PL63" s="54"/>
      <c r="PM63" s="54"/>
      <c r="PN63" s="54"/>
      <c r="PO63" s="54"/>
      <c r="PP63" s="54"/>
      <c r="PQ63" s="54"/>
      <c r="PR63" s="54"/>
      <c r="PS63" s="54"/>
      <c r="PT63" s="54"/>
      <c r="PU63" s="54"/>
      <c r="PV63" s="54"/>
      <c r="PW63" s="54"/>
      <c r="PX63" s="54"/>
      <c r="PY63" s="54"/>
      <c r="PZ63" s="54"/>
      <c r="QA63" s="54"/>
      <c r="QB63" s="54"/>
      <c r="QC63" s="54"/>
      <c r="QD63" s="54"/>
      <c r="QE63" s="54"/>
    </row>
    <row r="64" spans="2:447" s="4" customFormat="1" ht="16.8" customHeight="1" x14ac:dyDescent="0.3">
      <c r="B64" s="349">
        <v>35</v>
      </c>
      <c r="C64" s="68" t="s">
        <v>203</v>
      </c>
      <c r="D64" s="112" t="s">
        <v>131</v>
      </c>
      <c r="E64" s="269" t="s">
        <v>248</v>
      </c>
      <c r="F64" s="274" t="s">
        <v>309</v>
      </c>
      <c r="G64" s="132" t="s">
        <v>28</v>
      </c>
      <c r="H64" s="144" t="s">
        <v>298</v>
      </c>
      <c r="I64" s="144">
        <v>12</v>
      </c>
      <c r="J64" s="22">
        <v>60</v>
      </c>
      <c r="K64" s="22">
        <v>5</v>
      </c>
      <c r="L64" s="22">
        <v>12</v>
      </c>
      <c r="M64" s="80">
        <f>I64*J64</f>
        <v>720</v>
      </c>
      <c r="N64" s="314">
        <f>IFERROR(O64*I64,"-")</f>
        <v>0</v>
      </c>
      <c r="O64" s="153">
        <v>0</v>
      </c>
      <c r="P64" s="337">
        <f>IFERROR(O64/J64,"-")</f>
        <v>0</v>
      </c>
      <c r="Q64" s="166"/>
      <c r="R64" s="5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  <c r="IW64" s="54"/>
      <c r="IX64" s="54"/>
      <c r="IY64" s="54"/>
      <c r="IZ64" s="54"/>
      <c r="JA64" s="54"/>
      <c r="JB64" s="54"/>
      <c r="JC64" s="54"/>
      <c r="JD64" s="54"/>
      <c r="JE64" s="54"/>
      <c r="JF64" s="54"/>
      <c r="JG64" s="54"/>
      <c r="JH64" s="54"/>
      <c r="JI64" s="54"/>
      <c r="JJ64" s="54"/>
      <c r="JK64" s="54"/>
      <c r="JL64" s="54"/>
      <c r="JM64" s="54"/>
      <c r="JN64" s="54"/>
      <c r="JO64" s="54"/>
      <c r="JP64" s="54"/>
      <c r="JQ64" s="54"/>
      <c r="JR64" s="54"/>
      <c r="JS64" s="54"/>
      <c r="JT64" s="54"/>
      <c r="JU64" s="54"/>
      <c r="JV64" s="54"/>
      <c r="JW64" s="54"/>
      <c r="JX64" s="54"/>
      <c r="JY64" s="54"/>
      <c r="JZ64" s="54"/>
      <c r="KA64" s="54"/>
      <c r="KB64" s="54"/>
      <c r="KC64" s="54"/>
      <c r="KD64" s="54"/>
      <c r="KE64" s="54"/>
      <c r="KF64" s="54"/>
      <c r="KG64" s="54"/>
      <c r="KH64" s="54"/>
      <c r="KI64" s="54"/>
      <c r="KJ64" s="54"/>
      <c r="KK64" s="54"/>
      <c r="KL64" s="54"/>
      <c r="KM64" s="54"/>
      <c r="KN64" s="54"/>
      <c r="KO64" s="54"/>
      <c r="KP64" s="54"/>
      <c r="KQ64" s="54"/>
      <c r="KR64" s="54"/>
      <c r="KS64" s="54"/>
      <c r="KT64" s="54"/>
      <c r="KU64" s="54"/>
      <c r="KV64" s="54"/>
      <c r="KW64" s="54"/>
      <c r="KX64" s="54"/>
      <c r="KY64" s="54"/>
      <c r="KZ64" s="54"/>
      <c r="LA64" s="54"/>
      <c r="LB64" s="54"/>
      <c r="LC64" s="54"/>
      <c r="LD64" s="54"/>
      <c r="LE64" s="54"/>
      <c r="LF64" s="54"/>
      <c r="LG64" s="54"/>
      <c r="LH64" s="54"/>
      <c r="LI64" s="54"/>
      <c r="LJ64" s="54"/>
      <c r="LK64" s="54"/>
      <c r="LL64" s="54"/>
      <c r="LM64" s="54"/>
      <c r="LN64" s="54"/>
      <c r="LO64" s="54"/>
      <c r="LP64" s="54"/>
      <c r="LQ64" s="54"/>
      <c r="LR64" s="54"/>
      <c r="LS64" s="54"/>
      <c r="LT64" s="54"/>
      <c r="LU64" s="54"/>
      <c r="LV64" s="54"/>
      <c r="LW64" s="54"/>
      <c r="LX64" s="54"/>
      <c r="LY64" s="54"/>
      <c r="LZ64" s="54"/>
      <c r="MA64" s="54"/>
      <c r="MB64" s="54"/>
      <c r="MC64" s="54"/>
      <c r="MD64" s="54"/>
      <c r="ME64" s="54"/>
      <c r="MF64" s="54"/>
      <c r="MG64" s="54"/>
      <c r="MH64" s="54"/>
      <c r="MI64" s="54"/>
      <c r="MJ64" s="54"/>
      <c r="MK64" s="54"/>
      <c r="ML64" s="54"/>
      <c r="MM64" s="54"/>
      <c r="MN64" s="54"/>
      <c r="MO64" s="54"/>
      <c r="MP64" s="54"/>
      <c r="MQ64" s="54"/>
      <c r="MR64" s="54"/>
      <c r="MS64" s="54"/>
      <c r="MT64" s="54"/>
      <c r="MU64" s="54"/>
      <c r="MV64" s="54"/>
      <c r="MW64" s="54"/>
      <c r="MX64" s="54"/>
      <c r="MY64" s="54"/>
      <c r="MZ64" s="54"/>
      <c r="NA64" s="54"/>
      <c r="NB64" s="54"/>
      <c r="NC64" s="54"/>
      <c r="ND64" s="54"/>
      <c r="NE64" s="54"/>
      <c r="NF64" s="54"/>
      <c r="NG64" s="54"/>
      <c r="NH64" s="54"/>
      <c r="NI64" s="54"/>
      <c r="NJ64" s="54"/>
      <c r="NK64" s="54"/>
      <c r="NL64" s="54"/>
      <c r="NM64" s="54"/>
      <c r="NN64" s="54"/>
      <c r="NO64" s="54"/>
      <c r="NP64" s="54"/>
      <c r="NQ64" s="54"/>
      <c r="NR64" s="54"/>
      <c r="NS64" s="54"/>
      <c r="NT64" s="54"/>
      <c r="NU64" s="54"/>
      <c r="NV64" s="54"/>
      <c r="NW64" s="54"/>
      <c r="NX64" s="54"/>
      <c r="NY64" s="54"/>
      <c r="NZ64" s="54"/>
      <c r="OA64" s="54"/>
      <c r="OB64" s="54"/>
      <c r="OC64" s="54"/>
      <c r="OD64" s="54"/>
      <c r="OE64" s="54"/>
      <c r="OF64" s="54"/>
      <c r="OG64" s="54"/>
      <c r="OH64" s="54"/>
      <c r="OI64" s="54"/>
      <c r="OJ64" s="54"/>
      <c r="OK64" s="54"/>
      <c r="OL64" s="54"/>
      <c r="OM64" s="54"/>
      <c r="ON64" s="54"/>
      <c r="OO64" s="54"/>
      <c r="OP64" s="54"/>
      <c r="OQ64" s="54"/>
      <c r="OR64" s="54"/>
      <c r="OS64" s="54"/>
      <c r="OT64" s="54"/>
      <c r="OU64" s="54"/>
      <c r="OV64" s="54"/>
      <c r="OW64" s="54"/>
      <c r="OX64" s="54"/>
      <c r="OY64" s="54"/>
      <c r="OZ64" s="54"/>
      <c r="PA64" s="54"/>
      <c r="PB64" s="54"/>
      <c r="PC64" s="54"/>
      <c r="PD64" s="54"/>
      <c r="PE64" s="54"/>
      <c r="PF64" s="54"/>
      <c r="PG64" s="54"/>
      <c r="PH64" s="54"/>
      <c r="PI64" s="54"/>
      <c r="PJ64" s="54"/>
      <c r="PK64" s="54"/>
      <c r="PL64" s="54"/>
      <c r="PM64" s="54"/>
      <c r="PN64" s="54"/>
      <c r="PO64" s="54"/>
      <c r="PP64" s="54"/>
      <c r="PQ64" s="54"/>
      <c r="PR64" s="54"/>
      <c r="PS64" s="54"/>
      <c r="PT64" s="54"/>
      <c r="PU64" s="54"/>
      <c r="PV64" s="54"/>
      <c r="PW64" s="54"/>
      <c r="PX64" s="54"/>
      <c r="PY64" s="54"/>
      <c r="PZ64" s="54"/>
      <c r="QA64" s="54"/>
      <c r="QB64" s="54"/>
      <c r="QC64" s="54"/>
      <c r="QD64" s="54"/>
      <c r="QE64" s="54"/>
    </row>
    <row r="65" spans="2:447" s="10" customFormat="1" ht="16.8" customHeight="1" x14ac:dyDescent="0.3">
      <c r="B65" s="354"/>
      <c r="C65" s="500" t="s">
        <v>5</v>
      </c>
      <c r="D65" s="307" t="s">
        <v>29</v>
      </c>
      <c r="E65" s="308"/>
      <c r="F65" s="275"/>
      <c r="G65" s="309" t="s">
        <v>5</v>
      </c>
      <c r="H65" s="310" t="s">
        <v>5</v>
      </c>
      <c r="I65" s="310" t="s">
        <v>5</v>
      </c>
      <c r="J65" s="311" t="s">
        <v>5</v>
      </c>
      <c r="K65" s="311" t="s">
        <v>5</v>
      </c>
      <c r="L65" s="311" t="s">
        <v>5</v>
      </c>
      <c r="M65" s="309" t="s">
        <v>5</v>
      </c>
      <c r="N65" s="333" t="s">
        <v>5</v>
      </c>
      <c r="O65" s="312" t="s">
        <v>5</v>
      </c>
      <c r="P65" s="347"/>
      <c r="Q65" s="312"/>
      <c r="R65" s="53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  <c r="IW65" s="56"/>
      <c r="IX65" s="56"/>
      <c r="IY65" s="56"/>
      <c r="IZ65" s="56"/>
      <c r="JA65" s="56"/>
      <c r="JB65" s="56"/>
      <c r="JC65" s="56"/>
      <c r="JD65" s="56"/>
      <c r="JE65" s="56"/>
      <c r="JF65" s="56"/>
      <c r="JG65" s="56"/>
      <c r="JH65" s="56"/>
      <c r="JI65" s="56"/>
      <c r="JJ65" s="56"/>
      <c r="JK65" s="56"/>
      <c r="JL65" s="56"/>
      <c r="JM65" s="56"/>
      <c r="JN65" s="56"/>
      <c r="JO65" s="56"/>
      <c r="JP65" s="56"/>
      <c r="JQ65" s="56"/>
      <c r="JR65" s="56"/>
      <c r="JS65" s="56"/>
      <c r="JT65" s="56"/>
      <c r="JU65" s="56"/>
      <c r="JV65" s="56"/>
      <c r="JW65" s="56"/>
      <c r="JX65" s="56"/>
      <c r="JY65" s="56"/>
      <c r="JZ65" s="56"/>
      <c r="KA65" s="56"/>
      <c r="KB65" s="56"/>
      <c r="KC65" s="56"/>
      <c r="KD65" s="56"/>
      <c r="KE65" s="56"/>
      <c r="KF65" s="56"/>
      <c r="KG65" s="56"/>
      <c r="KH65" s="56"/>
      <c r="KI65" s="56"/>
      <c r="KJ65" s="56"/>
      <c r="KK65" s="56"/>
      <c r="KL65" s="56"/>
      <c r="KM65" s="56"/>
      <c r="KN65" s="56"/>
      <c r="KO65" s="56"/>
      <c r="KP65" s="56"/>
      <c r="KQ65" s="56"/>
      <c r="KR65" s="56"/>
      <c r="KS65" s="56"/>
      <c r="KT65" s="56"/>
      <c r="KU65" s="56"/>
      <c r="KV65" s="56"/>
      <c r="KW65" s="56"/>
      <c r="KX65" s="56"/>
      <c r="KY65" s="56"/>
      <c r="KZ65" s="56"/>
      <c r="LA65" s="56"/>
      <c r="LB65" s="56"/>
      <c r="LC65" s="56"/>
      <c r="LD65" s="56"/>
      <c r="LE65" s="56"/>
      <c r="LF65" s="56"/>
      <c r="LG65" s="56"/>
      <c r="LH65" s="56"/>
      <c r="LI65" s="56"/>
      <c r="LJ65" s="56"/>
      <c r="LK65" s="56"/>
      <c r="LL65" s="56"/>
      <c r="LM65" s="56"/>
      <c r="LN65" s="56"/>
      <c r="LO65" s="56"/>
      <c r="LP65" s="56"/>
      <c r="LQ65" s="56"/>
      <c r="LR65" s="56"/>
      <c r="LS65" s="56"/>
      <c r="LT65" s="56"/>
      <c r="LU65" s="56"/>
      <c r="LV65" s="56"/>
      <c r="LW65" s="56"/>
      <c r="LX65" s="56"/>
      <c r="LY65" s="56"/>
      <c r="LZ65" s="56"/>
      <c r="MA65" s="56"/>
      <c r="MB65" s="56"/>
      <c r="MC65" s="56"/>
      <c r="MD65" s="56"/>
      <c r="ME65" s="56"/>
      <c r="MF65" s="56"/>
      <c r="MG65" s="56"/>
      <c r="MH65" s="56"/>
      <c r="MI65" s="56"/>
      <c r="MJ65" s="56"/>
      <c r="MK65" s="56"/>
      <c r="ML65" s="56"/>
      <c r="MM65" s="56"/>
      <c r="MN65" s="56"/>
      <c r="MO65" s="56"/>
      <c r="MP65" s="56"/>
      <c r="MQ65" s="56"/>
      <c r="MR65" s="56"/>
      <c r="MS65" s="56"/>
      <c r="MT65" s="56"/>
      <c r="MU65" s="56"/>
      <c r="MV65" s="56"/>
      <c r="MW65" s="56"/>
      <c r="MX65" s="56"/>
      <c r="MY65" s="56"/>
      <c r="MZ65" s="56"/>
      <c r="NA65" s="56"/>
      <c r="NB65" s="56"/>
      <c r="NC65" s="56"/>
      <c r="ND65" s="56"/>
      <c r="NE65" s="56"/>
      <c r="NF65" s="56"/>
      <c r="NG65" s="56"/>
      <c r="NH65" s="56"/>
      <c r="NI65" s="56"/>
      <c r="NJ65" s="56"/>
      <c r="NK65" s="56"/>
      <c r="NL65" s="56"/>
      <c r="NM65" s="56"/>
      <c r="NN65" s="56"/>
      <c r="NO65" s="56"/>
      <c r="NP65" s="56"/>
      <c r="NQ65" s="56"/>
      <c r="NR65" s="56"/>
      <c r="NS65" s="56"/>
      <c r="NT65" s="56"/>
      <c r="NU65" s="56"/>
      <c r="NV65" s="56"/>
      <c r="NW65" s="56"/>
      <c r="NX65" s="56"/>
      <c r="NY65" s="56"/>
      <c r="NZ65" s="56"/>
      <c r="OA65" s="56"/>
      <c r="OB65" s="56"/>
      <c r="OC65" s="56"/>
      <c r="OD65" s="56"/>
      <c r="OE65" s="56"/>
      <c r="OF65" s="56"/>
      <c r="OG65" s="56"/>
      <c r="OH65" s="56"/>
      <c r="OI65" s="56"/>
      <c r="OJ65" s="56"/>
      <c r="OK65" s="56"/>
      <c r="OL65" s="56"/>
      <c r="OM65" s="56"/>
      <c r="ON65" s="56"/>
      <c r="OO65" s="56"/>
      <c r="OP65" s="56"/>
      <c r="OQ65" s="56"/>
      <c r="OR65" s="56"/>
      <c r="OS65" s="56"/>
      <c r="OT65" s="56"/>
      <c r="OU65" s="56"/>
      <c r="OV65" s="56"/>
      <c r="OW65" s="56"/>
      <c r="OX65" s="56"/>
      <c r="OY65" s="56"/>
      <c r="OZ65" s="56"/>
      <c r="PA65" s="56"/>
      <c r="PB65" s="56"/>
      <c r="PC65" s="56"/>
      <c r="PD65" s="56"/>
      <c r="PE65" s="56"/>
      <c r="PF65" s="56"/>
      <c r="PG65" s="56"/>
      <c r="PH65" s="56"/>
      <c r="PI65" s="56"/>
      <c r="PJ65" s="56"/>
      <c r="PK65" s="56"/>
      <c r="PL65" s="56"/>
      <c r="PM65" s="56"/>
      <c r="PN65" s="56"/>
      <c r="PO65" s="56"/>
      <c r="PP65" s="56"/>
      <c r="PQ65" s="56"/>
      <c r="PR65" s="56"/>
      <c r="PS65" s="56"/>
      <c r="PT65" s="56"/>
      <c r="PU65" s="56"/>
      <c r="PV65" s="56"/>
      <c r="PW65" s="56"/>
      <c r="PX65" s="56"/>
      <c r="PY65" s="56"/>
      <c r="PZ65" s="56"/>
      <c r="QA65" s="56"/>
      <c r="QB65" s="56"/>
      <c r="QC65" s="56"/>
      <c r="QD65" s="56"/>
      <c r="QE65" s="56"/>
    </row>
    <row r="66" spans="2:447" s="4" customFormat="1" ht="16.8" customHeight="1" x14ac:dyDescent="0.3">
      <c r="B66" s="140"/>
      <c r="C66" s="69" t="s">
        <v>5</v>
      </c>
      <c r="D66" s="111" t="s">
        <v>30</v>
      </c>
      <c r="E66" s="267"/>
      <c r="F66" s="268"/>
      <c r="G66" s="127" t="s">
        <v>5</v>
      </c>
      <c r="H66" s="140" t="s">
        <v>5</v>
      </c>
      <c r="I66" s="140" t="s">
        <v>5</v>
      </c>
      <c r="J66" s="104" t="s">
        <v>5</v>
      </c>
      <c r="K66" s="104" t="s">
        <v>5</v>
      </c>
      <c r="L66" s="104" t="s">
        <v>5</v>
      </c>
      <c r="M66" s="127" t="s">
        <v>5</v>
      </c>
      <c r="N66" s="329" t="s">
        <v>5</v>
      </c>
      <c r="O66" s="161" t="s">
        <v>5</v>
      </c>
      <c r="P66" s="341" t="s">
        <v>5</v>
      </c>
      <c r="Q66" s="161"/>
      <c r="R66" s="5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54"/>
      <c r="JM66" s="54"/>
      <c r="JN66" s="54"/>
      <c r="JO66" s="54"/>
      <c r="JP66" s="54"/>
      <c r="JQ66" s="54"/>
      <c r="JR66" s="54"/>
      <c r="JS66" s="54"/>
      <c r="JT66" s="54"/>
      <c r="JU66" s="54"/>
      <c r="JV66" s="54"/>
      <c r="JW66" s="54"/>
      <c r="JX66" s="54"/>
      <c r="JY66" s="54"/>
      <c r="JZ66" s="54"/>
      <c r="KA66" s="54"/>
      <c r="KB66" s="54"/>
      <c r="KC66" s="54"/>
      <c r="KD66" s="54"/>
      <c r="KE66" s="54"/>
      <c r="KF66" s="54"/>
      <c r="KG66" s="54"/>
      <c r="KH66" s="54"/>
      <c r="KI66" s="54"/>
      <c r="KJ66" s="5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  <c r="LY66" s="54"/>
      <c r="LZ66" s="54"/>
      <c r="MA66" s="54"/>
      <c r="MB66" s="54"/>
      <c r="MC66" s="54"/>
      <c r="MD66" s="54"/>
      <c r="ME66" s="54"/>
      <c r="MF66" s="54"/>
      <c r="MG66" s="54"/>
      <c r="MH66" s="54"/>
      <c r="MI66" s="54"/>
      <c r="MJ66" s="54"/>
      <c r="MK66" s="54"/>
      <c r="ML66" s="54"/>
      <c r="MM66" s="54"/>
      <c r="MN66" s="54"/>
      <c r="MO66" s="54"/>
      <c r="MP66" s="54"/>
      <c r="MQ66" s="54"/>
      <c r="MR66" s="54"/>
      <c r="MS66" s="54"/>
      <c r="MT66" s="54"/>
      <c r="MU66" s="54"/>
      <c r="MV66" s="54"/>
      <c r="MW66" s="54"/>
      <c r="MX66" s="54"/>
      <c r="MY66" s="54"/>
      <c r="MZ66" s="54"/>
      <c r="NA66" s="54"/>
      <c r="NB66" s="54"/>
      <c r="NC66" s="54"/>
      <c r="ND66" s="54"/>
      <c r="NE66" s="54"/>
      <c r="NF66" s="54"/>
      <c r="NG66" s="54"/>
      <c r="NH66" s="54"/>
      <c r="NI66" s="54"/>
      <c r="NJ66" s="54"/>
      <c r="NK66" s="54"/>
      <c r="NL66" s="54"/>
      <c r="NM66" s="54"/>
      <c r="NN66" s="54"/>
      <c r="NO66" s="54"/>
      <c r="NP66" s="54"/>
      <c r="NQ66" s="54"/>
      <c r="NR66" s="54"/>
      <c r="NS66" s="54"/>
      <c r="NT66" s="54"/>
      <c r="NU66" s="54"/>
      <c r="NV66" s="54"/>
      <c r="NW66" s="54"/>
      <c r="NX66" s="54"/>
      <c r="NY66" s="54"/>
      <c r="NZ66" s="54"/>
      <c r="OA66" s="54"/>
      <c r="OB66" s="54"/>
      <c r="OC66" s="54"/>
      <c r="OD66" s="54"/>
      <c r="OE66" s="54"/>
      <c r="OF66" s="54"/>
      <c r="OG66" s="54"/>
      <c r="OH66" s="54"/>
      <c r="OI66" s="54"/>
      <c r="OJ66" s="54"/>
      <c r="OK66" s="54"/>
      <c r="OL66" s="54"/>
      <c r="OM66" s="54"/>
      <c r="ON66" s="54"/>
      <c r="OO66" s="54"/>
      <c r="OP66" s="54"/>
      <c r="OQ66" s="54"/>
      <c r="OR66" s="54"/>
      <c r="OS66" s="54"/>
      <c r="OT66" s="54"/>
      <c r="OU66" s="54"/>
      <c r="OV66" s="54"/>
      <c r="OW66" s="54"/>
      <c r="OX66" s="54"/>
      <c r="OY66" s="54"/>
      <c r="OZ66" s="54"/>
      <c r="PA66" s="54"/>
      <c r="PB66" s="54"/>
      <c r="PC66" s="54"/>
      <c r="PD66" s="54"/>
      <c r="PE66" s="54"/>
      <c r="PF66" s="54"/>
      <c r="PG66" s="54"/>
      <c r="PH66" s="54"/>
      <c r="PI66" s="54"/>
      <c r="PJ66" s="54"/>
      <c r="PK66" s="54"/>
      <c r="PL66" s="54"/>
      <c r="PM66" s="54"/>
      <c r="PN66" s="54"/>
      <c r="PO66" s="54"/>
      <c r="PP66" s="54"/>
      <c r="PQ66" s="54"/>
      <c r="PR66" s="54"/>
      <c r="PS66" s="54"/>
      <c r="PT66" s="54"/>
      <c r="PU66" s="54"/>
      <c r="PV66" s="54"/>
      <c r="PW66" s="54"/>
      <c r="PX66" s="54"/>
      <c r="PY66" s="54"/>
      <c r="PZ66" s="54"/>
      <c r="QA66" s="54"/>
      <c r="QB66" s="54"/>
      <c r="QC66" s="54"/>
      <c r="QD66" s="54"/>
      <c r="QE66" s="54"/>
    </row>
    <row r="67" spans="2:447" s="4" customFormat="1" ht="16.8" customHeight="1" thickBot="1" x14ac:dyDescent="0.35">
      <c r="B67" s="351">
        <v>36</v>
      </c>
      <c r="C67" s="72" t="s">
        <v>19</v>
      </c>
      <c r="D67" s="120" t="s">
        <v>171</v>
      </c>
      <c r="E67" s="271" t="s">
        <v>249</v>
      </c>
      <c r="F67" s="274" t="s">
        <v>308</v>
      </c>
      <c r="G67" s="134" t="s">
        <v>20</v>
      </c>
      <c r="H67" s="146" t="s">
        <v>301</v>
      </c>
      <c r="I67" s="146">
        <v>14</v>
      </c>
      <c r="J67" s="28">
        <v>48</v>
      </c>
      <c r="K67" s="28">
        <v>6</v>
      </c>
      <c r="L67" s="28">
        <v>8</v>
      </c>
      <c r="M67" s="82">
        <f>I67*J67</f>
        <v>672</v>
      </c>
      <c r="N67" s="314">
        <f>IFERROR(O67*I67,"-")</f>
        <v>0</v>
      </c>
      <c r="O67" s="154">
        <v>0</v>
      </c>
      <c r="P67" s="338">
        <f>IFERROR(O67/J67,"-")</f>
        <v>0</v>
      </c>
      <c r="Q67" s="167"/>
      <c r="R67" s="5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54"/>
      <c r="JM67" s="54"/>
      <c r="JN67" s="54"/>
      <c r="JO67" s="54"/>
      <c r="JP67" s="54"/>
      <c r="JQ67" s="54"/>
      <c r="JR67" s="54"/>
      <c r="JS67" s="54"/>
      <c r="JT67" s="54"/>
      <c r="JU67" s="54"/>
      <c r="JV67" s="54"/>
      <c r="JW67" s="54"/>
      <c r="JX67" s="54"/>
      <c r="JY67" s="54"/>
      <c r="JZ67" s="54"/>
      <c r="KA67" s="54"/>
      <c r="KB67" s="54"/>
      <c r="KC67" s="54"/>
      <c r="KD67" s="54"/>
      <c r="KE67" s="54"/>
      <c r="KF67" s="54"/>
      <c r="KG67" s="54"/>
      <c r="KH67" s="54"/>
      <c r="KI67" s="54"/>
      <c r="KJ67" s="5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  <c r="LY67" s="54"/>
      <c r="LZ67" s="54"/>
      <c r="MA67" s="54"/>
      <c r="MB67" s="54"/>
      <c r="MC67" s="54"/>
      <c r="MD67" s="54"/>
      <c r="ME67" s="54"/>
      <c r="MF67" s="54"/>
      <c r="MG67" s="54"/>
      <c r="MH67" s="54"/>
      <c r="MI67" s="54"/>
      <c r="MJ67" s="54"/>
      <c r="MK67" s="54"/>
      <c r="ML67" s="54"/>
      <c r="MM67" s="54"/>
      <c r="MN67" s="54"/>
      <c r="MO67" s="54"/>
      <c r="MP67" s="54"/>
      <c r="MQ67" s="54"/>
      <c r="MR67" s="54"/>
      <c r="MS67" s="54"/>
      <c r="MT67" s="54"/>
      <c r="MU67" s="54"/>
      <c r="MV67" s="54"/>
      <c r="MW67" s="54"/>
      <c r="MX67" s="54"/>
      <c r="MY67" s="54"/>
      <c r="MZ67" s="54"/>
      <c r="NA67" s="54"/>
      <c r="NB67" s="54"/>
      <c r="NC67" s="54"/>
      <c r="ND67" s="54"/>
      <c r="NE67" s="54"/>
      <c r="NF67" s="54"/>
      <c r="NG67" s="54"/>
      <c r="NH67" s="54"/>
      <c r="NI67" s="54"/>
      <c r="NJ67" s="54"/>
      <c r="NK67" s="54"/>
      <c r="NL67" s="54"/>
      <c r="NM67" s="54"/>
      <c r="NN67" s="54"/>
      <c r="NO67" s="54"/>
      <c r="NP67" s="54"/>
      <c r="NQ67" s="54"/>
      <c r="NR67" s="54"/>
      <c r="NS67" s="54"/>
      <c r="NT67" s="54"/>
      <c r="NU67" s="54"/>
      <c r="NV67" s="54"/>
      <c r="NW67" s="54"/>
      <c r="NX67" s="54"/>
      <c r="NY67" s="54"/>
      <c r="NZ67" s="54"/>
      <c r="OA67" s="54"/>
      <c r="OB67" s="54"/>
      <c r="OC67" s="54"/>
      <c r="OD67" s="54"/>
      <c r="OE67" s="54"/>
      <c r="OF67" s="54"/>
      <c r="OG67" s="54"/>
      <c r="OH67" s="54"/>
      <c r="OI67" s="54"/>
      <c r="OJ67" s="54"/>
      <c r="OK67" s="54"/>
      <c r="OL67" s="54"/>
      <c r="OM67" s="54"/>
      <c r="ON67" s="54"/>
      <c r="OO67" s="54"/>
      <c r="OP67" s="54"/>
      <c r="OQ67" s="54"/>
      <c r="OR67" s="54"/>
      <c r="OS67" s="54"/>
      <c r="OT67" s="54"/>
      <c r="OU67" s="54"/>
      <c r="OV67" s="54"/>
      <c r="OW67" s="54"/>
      <c r="OX67" s="54"/>
      <c r="OY67" s="54"/>
      <c r="OZ67" s="54"/>
      <c r="PA67" s="54"/>
      <c r="PB67" s="54"/>
      <c r="PC67" s="54"/>
      <c r="PD67" s="54"/>
      <c r="PE67" s="54"/>
      <c r="PF67" s="54"/>
      <c r="PG67" s="54"/>
      <c r="PH67" s="54"/>
      <c r="PI67" s="54"/>
      <c r="PJ67" s="54"/>
      <c r="PK67" s="54"/>
      <c r="PL67" s="54"/>
      <c r="PM67" s="54"/>
      <c r="PN67" s="54"/>
      <c r="PO67" s="54"/>
      <c r="PP67" s="54"/>
      <c r="PQ67" s="54"/>
      <c r="PR67" s="54"/>
      <c r="PS67" s="54"/>
      <c r="PT67" s="54"/>
      <c r="PU67" s="54"/>
      <c r="PV67" s="54"/>
      <c r="PW67" s="54"/>
      <c r="PX67" s="54"/>
      <c r="PY67" s="54"/>
      <c r="PZ67" s="54"/>
      <c r="QA67" s="54"/>
      <c r="QB67" s="54"/>
      <c r="QC67" s="54"/>
      <c r="QD67" s="54"/>
      <c r="QE67" s="54"/>
    </row>
    <row r="68" spans="2:447" s="4" customFormat="1" ht="16.8" customHeight="1" x14ac:dyDescent="0.3">
      <c r="B68" s="350"/>
      <c r="C68" s="499" t="s">
        <v>5</v>
      </c>
      <c r="D68" s="121" t="s">
        <v>31</v>
      </c>
      <c r="E68" s="265"/>
      <c r="F68" s="266"/>
      <c r="G68" s="128" t="s">
        <v>5</v>
      </c>
      <c r="H68" s="141" t="s">
        <v>5</v>
      </c>
      <c r="I68" s="141" t="s">
        <v>5</v>
      </c>
      <c r="J68" s="109" t="s">
        <v>5</v>
      </c>
      <c r="K68" s="109" t="s">
        <v>5</v>
      </c>
      <c r="L68" s="109" t="s">
        <v>5</v>
      </c>
      <c r="M68" s="128" t="s">
        <v>5</v>
      </c>
      <c r="N68" s="330" t="s">
        <v>5</v>
      </c>
      <c r="O68" s="162" t="s">
        <v>5</v>
      </c>
      <c r="P68" s="342" t="s">
        <v>5</v>
      </c>
      <c r="Q68" s="162"/>
      <c r="R68" s="5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54"/>
      <c r="JE68" s="54"/>
      <c r="JF68" s="54"/>
      <c r="JG68" s="54"/>
      <c r="JH68" s="54"/>
      <c r="JI68" s="54"/>
      <c r="JJ68" s="54"/>
      <c r="JK68" s="54"/>
      <c r="JL68" s="54"/>
      <c r="JM68" s="54"/>
      <c r="JN68" s="54"/>
      <c r="JO68" s="54"/>
      <c r="JP68" s="54"/>
      <c r="JQ68" s="54"/>
      <c r="JR68" s="54"/>
      <c r="JS68" s="54"/>
      <c r="JT68" s="54"/>
      <c r="JU68" s="54"/>
      <c r="JV68" s="54"/>
      <c r="JW68" s="54"/>
      <c r="JX68" s="54"/>
      <c r="JY68" s="54"/>
      <c r="JZ68" s="54"/>
      <c r="KA68" s="54"/>
      <c r="KB68" s="54"/>
      <c r="KC68" s="54"/>
      <c r="KD68" s="54"/>
      <c r="KE68" s="54"/>
      <c r="KF68" s="54"/>
      <c r="KG68" s="54"/>
      <c r="KH68" s="54"/>
      <c r="KI68" s="54"/>
      <c r="KJ68" s="54"/>
      <c r="KK68" s="54"/>
      <c r="KL68" s="54"/>
      <c r="KM68" s="54"/>
      <c r="KN68" s="54"/>
      <c r="KO68" s="54"/>
      <c r="KP68" s="54"/>
      <c r="KQ68" s="54"/>
      <c r="KR68" s="54"/>
      <c r="KS68" s="54"/>
      <c r="KT68" s="54"/>
      <c r="KU68" s="54"/>
      <c r="KV68" s="54"/>
      <c r="KW68" s="54"/>
      <c r="KX68" s="54"/>
      <c r="KY68" s="54"/>
      <c r="KZ68" s="54"/>
      <c r="LA68" s="54"/>
      <c r="LB68" s="54"/>
      <c r="LC68" s="54"/>
      <c r="LD68" s="54"/>
      <c r="LE68" s="54"/>
      <c r="LF68" s="54"/>
      <c r="LG68" s="54"/>
      <c r="LH68" s="54"/>
      <c r="LI68" s="54"/>
      <c r="LJ68" s="54"/>
      <c r="LK68" s="54"/>
      <c r="LL68" s="54"/>
      <c r="LM68" s="54"/>
      <c r="LN68" s="54"/>
      <c r="LO68" s="54"/>
      <c r="LP68" s="54"/>
      <c r="LQ68" s="54"/>
      <c r="LR68" s="54"/>
      <c r="LS68" s="54"/>
      <c r="LT68" s="54"/>
      <c r="LU68" s="54"/>
      <c r="LV68" s="54"/>
      <c r="LW68" s="54"/>
      <c r="LX68" s="54"/>
      <c r="LY68" s="54"/>
      <c r="LZ68" s="54"/>
      <c r="MA68" s="54"/>
      <c r="MB68" s="54"/>
      <c r="MC68" s="54"/>
      <c r="MD68" s="54"/>
      <c r="ME68" s="54"/>
      <c r="MF68" s="54"/>
      <c r="MG68" s="54"/>
      <c r="MH68" s="54"/>
      <c r="MI68" s="54"/>
      <c r="MJ68" s="54"/>
      <c r="MK68" s="54"/>
      <c r="ML68" s="54"/>
      <c r="MM68" s="54"/>
      <c r="MN68" s="54"/>
      <c r="MO68" s="54"/>
      <c r="MP68" s="54"/>
      <c r="MQ68" s="54"/>
      <c r="MR68" s="54"/>
      <c r="MS68" s="54"/>
      <c r="MT68" s="54"/>
      <c r="MU68" s="54"/>
      <c r="MV68" s="54"/>
      <c r="MW68" s="54"/>
      <c r="MX68" s="54"/>
      <c r="MY68" s="54"/>
      <c r="MZ68" s="54"/>
      <c r="NA68" s="54"/>
      <c r="NB68" s="54"/>
      <c r="NC68" s="54"/>
      <c r="ND68" s="54"/>
      <c r="NE68" s="54"/>
      <c r="NF68" s="54"/>
      <c r="NG68" s="54"/>
      <c r="NH68" s="54"/>
      <c r="NI68" s="54"/>
      <c r="NJ68" s="54"/>
      <c r="NK68" s="54"/>
      <c r="NL68" s="54"/>
      <c r="NM68" s="54"/>
      <c r="NN68" s="54"/>
      <c r="NO68" s="54"/>
      <c r="NP68" s="54"/>
      <c r="NQ68" s="54"/>
      <c r="NR68" s="54"/>
      <c r="NS68" s="54"/>
      <c r="NT68" s="54"/>
      <c r="NU68" s="54"/>
      <c r="NV68" s="54"/>
      <c r="NW68" s="54"/>
      <c r="NX68" s="54"/>
      <c r="NY68" s="54"/>
      <c r="NZ68" s="54"/>
      <c r="OA68" s="54"/>
      <c r="OB68" s="54"/>
      <c r="OC68" s="54"/>
      <c r="OD68" s="54"/>
      <c r="OE68" s="54"/>
      <c r="OF68" s="54"/>
      <c r="OG68" s="54"/>
      <c r="OH68" s="54"/>
      <c r="OI68" s="54"/>
      <c r="OJ68" s="54"/>
      <c r="OK68" s="54"/>
      <c r="OL68" s="54"/>
      <c r="OM68" s="54"/>
      <c r="ON68" s="54"/>
      <c r="OO68" s="54"/>
      <c r="OP68" s="54"/>
      <c r="OQ68" s="54"/>
      <c r="OR68" s="54"/>
      <c r="OS68" s="54"/>
      <c r="OT68" s="54"/>
      <c r="OU68" s="54"/>
      <c r="OV68" s="54"/>
      <c r="OW68" s="54"/>
      <c r="OX68" s="54"/>
      <c r="OY68" s="54"/>
      <c r="OZ68" s="54"/>
      <c r="PA68" s="54"/>
      <c r="PB68" s="54"/>
      <c r="PC68" s="54"/>
      <c r="PD68" s="54"/>
      <c r="PE68" s="54"/>
      <c r="PF68" s="54"/>
      <c r="PG68" s="54"/>
      <c r="PH68" s="54"/>
      <c r="PI68" s="54"/>
      <c r="PJ68" s="54"/>
      <c r="PK68" s="54"/>
      <c r="PL68" s="54"/>
      <c r="PM68" s="54"/>
      <c r="PN68" s="54"/>
      <c r="PO68" s="54"/>
      <c r="PP68" s="54"/>
      <c r="PQ68" s="54"/>
      <c r="PR68" s="54"/>
      <c r="PS68" s="54"/>
      <c r="PT68" s="54"/>
      <c r="PU68" s="54"/>
      <c r="PV68" s="54"/>
      <c r="PW68" s="54"/>
      <c r="PX68" s="54"/>
      <c r="PY68" s="54"/>
      <c r="PZ68" s="54"/>
      <c r="QA68" s="54"/>
      <c r="QB68" s="54"/>
      <c r="QC68" s="54"/>
      <c r="QD68" s="54"/>
      <c r="QE68" s="54"/>
    </row>
    <row r="69" spans="2:447" s="4" customFormat="1" ht="16.8" customHeight="1" x14ac:dyDescent="0.3">
      <c r="B69" s="140"/>
      <c r="C69" s="69" t="s">
        <v>5</v>
      </c>
      <c r="D69" s="111" t="s">
        <v>59</v>
      </c>
      <c r="E69" s="267"/>
      <c r="F69" s="268"/>
      <c r="G69" s="127" t="s">
        <v>5</v>
      </c>
      <c r="H69" s="140" t="s">
        <v>5</v>
      </c>
      <c r="I69" s="140" t="s">
        <v>5</v>
      </c>
      <c r="J69" s="104" t="s">
        <v>5</v>
      </c>
      <c r="K69" s="104" t="s">
        <v>5</v>
      </c>
      <c r="L69" s="104" t="s">
        <v>5</v>
      </c>
      <c r="M69" s="127" t="s">
        <v>5</v>
      </c>
      <c r="N69" s="329" t="s">
        <v>5</v>
      </c>
      <c r="O69" s="161" t="s">
        <v>5</v>
      </c>
      <c r="P69" s="341" t="s">
        <v>5</v>
      </c>
      <c r="Q69" s="161"/>
      <c r="R69" s="5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54"/>
      <c r="JM69" s="54"/>
      <c r="JN69" s="54"/>
      <c r="JO69" s="54"/>
      <c r="JP69" s="54"/>
      <c r="JQ69" s="54"/>
      <c r="JR69" s="54"/>
      <c r="JS69" s="54"/>
      <c r="JT69" s="54"/>
      <c r="JU69" s="54"/>
      <c r="JV69" s="54"/>
      <c r="JW69" s="54"/>
      <c r="JX69" s="54"/>
      <c r="JY69" s="54"/>
      <c r="JZ69" s="54"/>
      <c r="KA69" s="54"/>
      <c r="KB69" s="54"/>
      <c r="KC69" s="54"/>
      <c r="KD69" s="54"/>
      <c r="KE69" s="54"/>
      <c r="KF69" s="54"/>
      <c r="KG69" s="54"/>
      <c r="KH69" s="54"/>
      <c r="KI69" s="54"/>
      <c r="KJ69" s="5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  <c r="LY69" s="54"/>
      <c r="LZ69" s="54"/>
      <c r="MA69" s="54"/>
      <c r="MB69" s="54"/>
      <c r="MC69" s="54"/>
      <c r="MD69" s="54"/>
      <c r="ME69" s="54"/>
      <c r="MF69" s="54"/>
      <c r="MG69" s="54"/>
      <c r="MH69" s="54"/>
      <c r="MI69" s="54"/>
      <c r="MJ69" s="54"/>
      <c r="MK69" s="54"/>
      <c r="ML69" s="54"/>
      <c r="MM69" s="54"/>
      <c r="MN69" s="54"/>
      <c r="MO69" s="54"/>
      <c r="MP69" s="54"/>
      <c r="MQ69" s="54"/>
      <c r="MR69" s="54"/>
      <c r="MS69" s="54"/>
      <c r="MT69" s="54"/>
      <c r="MU69" s="54"/>
      <c r="MV69" s="54"/>
      <c r="MW69" s="54"/>
      <c r="MX69" s="54"/>
      <c r="MY69" s="54"/>
      <c r="MZ69" s="54"/>
      <c r="NA69" s="54"/>
      <c r="NB69" s="54"/>
      <c r="NC69" s="54"/>
      <c r="ND69" s="54"/>
      <c r="NE69" s="54"/>
      <c r="NF69" s="54"/>
      <c r="NG69" s="54"/>
      <c r="NH69" s="54"/>
      <c r="NI69" s="54"/>
      <c r="NJ69" s="54"/>
      <c r="NK69" s="54"/>
      <c r="NL69" s="54"/>
      <c r="NM69" s="54"/>
      <c r="NN69" s="54"/>
      <c r="NO69" s="54"/>
      <c r="NP69" s="54"/>
      <c r="NQ69" s="54"/>
      <c r="NR69" s="54"/>
      <c r="NS69" s="54"/>
      <c r="NT69" s="54"/>
      <c r="NU69" s="54"/>
      <c r="NV69" s="54"/>
      <c r="NW69" s="54"/>
      <c r="NX69" s="54"/>
      <c r="NY69" s="54"/>
      <c r="NZ69" s="54"/>
      <c r="OA69" s="54"/>
      <c r="OB69" s="54"/>
      <c r="OC69" s="54"/>
      <c r="OD69" s="54"/>
      <c r="OE69" s="54"/>
      <c r="OF69" s="54"/>
      <c r="OG69" s="54"/>
      <c r="OH69" s="54"/>
      <c r="OI69" s="54"/>
      <c r="OJ69" s="54"/>
      <c r="OK69" s="54"/>
      <c r="OL69" s="54"/>
      <c r="OM69" s="54"/>
      <c r="ON69" s="54"/>
      <c r="OO69" s="54"/>
      <c r="OP69" s="54"/>
      <c r="OQ69" s="54"/>
      <c r="OR69" s="54"/>
      <c r="OS69" s="54"/>
      <c r="OT69" s="54"/>
      <c r="OU69" s="54"/>
      <c r="OV69" s="54"/>
      <c r="OW69" s="54"/>
      <c r="OX69" s="54"/>
      <c r="OY69" s="54"/>
      <c r="OZ69" s="54"/>
      <c r="PA69" s="54"/>
      <c r="PB69" s="54"/>
      <c r="PC69" s="54"/>
      <c r="PD69" s="54"/>
      <c r="PE69" s="54"/>
      <c r="PF69" s="54"/>
      <c r="PG69" s="54"/>
      <c r="PH69" s="54"/>
      <c r="PI69" s="54"/>
      <c r="PJ69" s="54"/>
      <c r="PK69" s="54"/>
      <c r="PL69" s="54"/>
      <c r="PM69" s="54"/>
      <c r="PN69" s="54"/>
      <c r="PO69" s="54"/>
      <c r="PP69" s="54"/>
      <c r="PQ69" s="54"/>
      <c r="PR69" s="54"/>
      <c r="PS69" s="54"/>
      <c r="PT69" s="54"/>
      <c r="PU69" s="54"/>
      <c r="PV69" s="54"/>
      <c r="PW69" s="54"/>
      <c r="PX69" s="54"/>
      <c r="PY69" s="54"/>
      <c r="PZ69" s="54"/>
      <c r="QA69" s="54"/>
      <c r="QB69" s="54"/>
      <c r="QC69" s="54"/>
      <c r="QD69" s="54"/>
      <c r="QE69" s="54"/>
    </row>
    <row r="70" spans="2:447" s="4" customFormat="1" ht="16.8" customHeight="1" x14ac:dyDescent="0.3">
      <c r="B70" s="349">
        <v>37</v>
      </c>
      <c r="C70" s="68" t="s">
        <v>32</v>
      </c>
      <c r="D70" s="112" t="s">
        <v>172</v>
      </c>
      <c r="E70" s="269" t="s">
        <v>223</v>
      </c>
      <c r="F70" s="270" t="s">
        <v>309</v>
      </c>
      <c r="G70" s="132" t="s">
        <v>15</v>
      </c>
      <c r="H70" s="144" t="s">
        <v>295</v>
      </c>
      <c r="I70" s="144">
        <v>12</v>
      </c>
      <c r="J70" s="22">
        <v>180</v>
      </c>
      <c r="K70" s="22">
        <v>15</v>
      </c>
      <c r="L70" s="22">
        <v>12</v>
      </c>
      <c r="M70" s="80">
        <f>I70*J70</f>
        <v>2160</v>
      </c>
      <c r="N70" s="314">
        <f>IFERROR(O70*I70,"-")</f>
        <v>0</v>
      </c>
      <c r="O70" s="153">
        <v>0</v>
      </c>
      <c r="P70" s="337">
        <f>IFERROR(O70/J70,"-")</f>
        <v>0</v>
      </c>
      <c r="Q70" s="166"/>
      <c r="R70" s="5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  <c r="IW70" s="54"/>
      <c r="IX70" s="54"/>
      <c r="IY70" s="54"/>
      <c r="IZ70" s="54"/>
      <c r="JA70" s="54"/>
      <c r="JB70" s="54"/>
      <c r="JC70" s="54"/>
      <c r="JD70" s="54"/>
      <c r="JE70" s="54"/>
      <c r="JF70" s="54"/>
      <c r="JG70" s="54"/>
      <c r="JH70" s="54"/>
      <c r="JI70" s="54"/>
      <c r="JJ70" s="54"/>
      <c r="JK70" s="54"/>
      <c r="JL70" s="54"/>
      <c r="JM70" s="54"/>
      <c r="JN70" s="54"/>
      <c r="JO70" s="54"/>
      <c r="JP70" s="54"/>
      <c r="JQ70" s="54"/>
      <c r="JR70" s="54"/>
      <c r="JS70" s="54"/>
      <c r="JT70" s="54"/>
      <c r="JU70" s="54"/>
      <c r="JV70" s="54"/>
      <c r="JW70" s="54"/>
      <c r="JX70" s="54"/>
      <c r="JY70" s="54"/>
      <c r="JZ70" s="54"/>
      <c r="KA70" s="54"/>
      <c r="KB70" s="54"/>
      <c r="KC70" s="54"/>
      <c r="KD70" s="54"/>
      <c r="KE70" s="54"/>
      <c r="KF70" s="54"/>
      <c r="KG70" s="54"/>
      <c r="KH70" s="54"/>
      <c r="KI70" s="54"/>
      <c r="KJ70" s="54"/>
      <c r="KK70" s="54"/>
      <c r="KL70" s="54"/>
      <c r="KM70" s="54"/>
      <c r="KN70" s="54"/>
      <c r="KO70" s="54"/>
      <c r="KP70" s="54"/>
      <c r="KQ70" s="54"/>
      <c r="KR70" s="54"/>
      <c r="KS70" s="54"/>
      <c r="KT70" s="54"/>
      <c r="KU70" s="54"/>
      <c r="KV70" s="54"/>
      <c r="KW70" s="54"/>
      <c r="KX70" s="54"/>
      <c r="KY70" s="54"/>
      <c r="KZ70" s="54"/>
      <c r="LA70" s="54"/>
      <c r="LB70" s="54"/>
      <c r="LC70" s="54"/>
      <c r="LD70" s="54"/>
      <c r="LE70" s="54"/>
      <c r="LF70" s="54"/>
      <c r="LG70" s="54"/>
      <c r="LH70" s="54"/>
      <c r="LI70" s="54"/>
      <c r="LJ70" s="54"/>
      <c r="LK70" s="54"/>
      <c r="LL70" s="54"/>
      <c r="LM70" s="54"/>
      <c r="LN70" s="54"/>
      <c r="LO70" s="54"/>
      <c r="LP70" s="54"/>
      <c r="LQ70" s="54"/>
      <c r="LR70" s="54"/>
      <c r="LS70" s="54"/>
      <c r="LT70" s="54"/>
      <c r="LU70" s="54"/>
      <c r="LV70" s="54"/>
      <c r="LW70" s="54"/>
      <c r="LX70" s="54"/>
      <c r="LY70" s="54"/>
      <c r="LZ70" s="54"/>
      <c r="MA70" s="54"/>
      <c r="MB70" s="54"/>
      <c r="MC70" s="54"/>
      <c r="MD70" s="54"/>
      <c r="ME70" s="54"/>
      <c r="MF70" s="54"/>
      <c r="MG70" s="54"/>
      <c r="MH70" s="54"/>
      <c r="MI70" s="54"/>
      <c r="MJ70" s="54"/>
      <c r="MK70" s="54"/>
      <c r="ML70" s="54"/>
      <c r="MM70" s="54"/>
      <c r="MN70" s="54"/>
      <c r="MO70" s="54"/>
      <c r="MP70" s="54"/>
      <c r="MQ70" s="54"/>
      <c r="MR70" s="54"/>
      <c r="MS70" s="54"/>
      <c r="MT70" s="54"/>
      <c r="MU70" s="54"/>
      <c r="MV70" s="54"/>
      <c r="MW70" s="54"/>
      <c r="MX70" s="54"/>
      <c r="MY70" s="54"/>
      <c r="MZ70" s="54"/>
      <c r="NA70" s="54"/>
      <c r="NB70" s="54"/>
      <c r="NC70" s="54"/>
      <c r="ND70" s="54"/>
      <c r="NE70" s="54"/>
      <c r="NF70" s="54"/>
      <c r="NG70" s="54"/>
      <c r="NH70" s="54"/>
      <c r="NI70" s="54"/>
      <c r="NJ70" s="54"/>
      <c r="NK70" s="54"/>
      <c r="NL70" s="54"/>
      <c r="NM70" s="54"/>
      <c r="NN70" s="54"/>
      <c r="NO70" s="54"/>
      <c r="NP70" s="54"/>
      <c r="NQ70" s="54"/>
      <c r="NR70" s="54"/>
      <c r="NS70" s="54"/>
      <c r="NT70" s="54"/>
      <c r="NU70" s="54"/>
      <c r="NV70" s="54"/>
      <c r="NW70" s="54"/>
      <c r="NX70" s="54"/>
      <c r="NY70" s="54"/>
      <c r="NZ70" s="54"/>
      <c r="OA70" s="54"/>
      <c r="OB70" s="54"/>
      <c r="OC70" s="54"/>
      <c r="OD70" s="54"/>
      <c r="OE70" s="54"/>
      <c r="OF70" s="54"/>
      <c r="OG70" s="54"/>
      <c r="OH70" s="54"/>
      <c r="OI70" s="54"/>
      <c r="OJ70" s="54"/>
      <c r="OK70" s="54"/>
      <c r="OL70" s="54"/>
      <c r="OM70" s="54"/>
      <c r="ON70" s="54"/>
      <c r="OO70" s="54"/>
      <c r="OP70" s="54"/>
      <c r="OQ70" s="54"/>
      <c r="OR70" s="54"/>
      <c r="OS70" s="54"/>
      <c r="OT70" s="54"/>
      <c r="OU70" s="54"/>
      <c r="OV70" s="54"/>
      <c r="OW70" s="54"/>
      <c r="OX70" s="54"/>
      <c r="OY70" s="54"/>
      <c r="OZ70" s="54"/>
      <c r="PA70" s="54"/>
      <c r="PB70" s="54"/>
      <c r="PC70" s="54"/>
      <c r="PD70" s="54"/>
      <c r="PE70" s="54"/>
      <c r="PF70" s="54"/>
      <c r="PG70" s="54"/>
      <c r="PH70" s="54"/>
      <c r="PI70" s="54"/>
      <c r="PJ70" s="54"/>
      <c r="PK70" s="54"/>
      <c r="PL70" s="54"/>
      <c r="PM70" s="54"/>
      <c r="PN70" s="54"/>
      <c r="PO70" s="54"/>
      <c r="PP70" s="54"/>
      <c r="PQ70" s="54"/>
      <c r="PR70" s="54"/>
      <c r="PS70" s="54"/>
      <c r="PT70" s="54"/>
      <c r="PU70" s="54"/>
      <c r="PV70" s="54"/>
      <c r="PW70" s="54"/>
      <c r="PX70" s="54"/>
      <c r="PY70" s="54"/>
      <c r="PZ70" s="54"/>
      <c r="QA70" s="54"/>
      <c r="QB70" s="54"/>
      <c r="QC70" s="54"/>
      <c r="QD70" s="54"/>
      <c r="QE70" s="54"/>
    </row>
    <row r="71" spans="2:447" s="4" customFormat="1" ht="16.8" customHeight="1" x14ac:dyDescent="0.3">
      <c r="B71" s="349">
        <v>38</v>
      </c>
      <c r="C71" s="68" t="s">
        <v>32</v>
      </c>
      <c r="D71" s="112" t="s">
        <v>173</v>
      </c>
      <c r="E71" s="269" t="s">
        <v>224</v>
      </c>
      <c r="F71" s="270" t="s">
        <v>309</v>
      </c>
      <c r="G71" s="132" t="s">
        <v>15</v>
      </c>
      <c r="H71" s="144" t="s">
        <v>295</v>
      </c>
      <c r="I71" s="144">
        <v>12</v>
      </c>
      <c r="J71" s="22">
        <v>180</v>
      </c>
      <c r="K71" s="22">
        <v>15</v>
      </c>
      <c r="L71" s="22">
        <v>12</v>
      </c>
      <c r="M71" s="80">
        <f>I71*J71</f>
        <v>2160</v>
      </c>
      <c r="N71" s="314">
        <f>IFERROR(O71*I71,"-")</f>
        <v>0</v>
      </c>
      <c r="O71" s="153">
        <v>0</v>
      </c>
      <c r="P71" s="337">
        <f>IFERROR(O71/J71,"-")</f>
        <v>0</v>
      </c>
      <c r="Q71" s="166"/>
      <c r="R71" s="5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2:447" s="4" customFormat="1" ht="16.8" customHeight="1" x14ac:dyDescent="0.3">
      <c r="B72" s="349">
        <v>39</v>
      </c>
      <c r="C72" s="68" t="s">
        <v>32</v>
      </c>
      <c r="D72" s="112" t="s">
        <v>368</v>
      </c>
      <c r="E72" s="261" t="s">
        <v>370</v>
      </c>
      <c r="F72" s="262" t="s">
        <v>309</v>
      </c>
      <c r="G72" s="132" t="s">
        <v>15</v>
      </c>
      <c r="H72" s="144" t="s">
        <v>305</v>
      </c>
      <c r="I72" s="144">
        <v>18</v>
      </c>
      <c r="J72" s="22">
        <v>128</v>
      </c>
      <c r="K72" s="22">
        <v>16</v>
      </c>
      <c r="L72" s="22">
        <v>8</v>
      </c>
      <c r="M72" s="80">
        <f>I72*J72</f>
        <v>2304</v>
      </c>
      <c r="N72" s="363">
        <f>IFERROR(O72*I72,"-")</f>
        <v>0</v>
      </c>
      <c r="O72" s="153">
        <v>0</v>
      </c>
      <c r="P72" s="337">
        <f>IFERROR(O72/J72,"-")</f>
        <v>0</v>
      </c>
      <c r="Q72" s="166"/>
      <c r="R72" s="5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2:447" s="4" customFormat="1" ht="16.8" customHeight="1" thickBot="1" x14ac:dyDescent="0.35">
      <c r="B73" s="349">
        <v>40</v>
      </c>
      <c r="C73" s="72" t="s">
        <v>32</v>
      </c>
      <c r="D73" s="120" t="s">
        <v>174</v>
      </c>
      <c r="E73" s="271" t="s">
        <v>225</v>
      </c>
      <c r="F73" s="270" t="s">
        <v>309</v>
      </c>
      <c r="G73" s="134" t="s">
        <v>15</v>
      </c>
      <c r="H73" s="144" t="s">
        <v>295</v>
      </c>
      <c r="I73" s="146">
        <v>12</v>
      </c>
      <c r="J73" s="28">
        <v>180</v>
      </c>
      <c r="K73" s="28">
        <v>15</v>
      </c>
      <c r="L73" s="28">
        <v>12</v>
      </c>
      <c r="M73" s="82">
        <f>I73*J73</f>
        <v>2160</v>
      </c>
      <c r="N73" s="314">
        <f>IFERROR(O73*I73,"-")</f>
        <v>0</v>
      </c>
      <c r="O73" s="153">
        <v>0</v>
      </c>
      <c r="P73" s="337">
        <f>IFERROR(O73/J73,"-")</f>
        <v>0</v>
      </c>
      <c r="Q73" s="167"/>
      <c r="R73" s="5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2:447" s="4" customFormat="1" ht="16.8" customHeight="1" x14ac:dyDescent="0.3">
      <c r="B74" s="350"/>
      <c r="C74" s="499" t="s">
        <v>5</v>
      </c>
      <c r="D74" s="121" t="s">
        <v>34</v>
      </c>
      <c r="E74" s="265"/>
      <c r="F74" s="266"/>
      <c r="G74" s="128" t="s">
        <v>5</v>
      </c>
      <c r="H74" s="141" t="s">
        <v>5</v>
      </c>
      <c r="I74" s="141" t="s">
        <v>5</v>
      </c>
      <c r="J74" s="109" t="s">
        <v>5</v>
      </c>
      <c r="K74" s="109" t="s">
        <v>5</v>
      </c>
      <c r="L74" s="109" t="s">
        <v>5</v>
      </c>
      <c r="M74" s="128" t="s">
        <v>5</v>
      </c>
      <c r="N74" s="330" t="s">
        <v>5</v>
      </c>
      <c r="O74" s="162" t="s">
        <v>5</v>
      </c>
      <c r="P74" s="342" t="s">
        <v>5</v>
      </c>
      <c r="Q74" s="162"/>
      <c r="R74" s="5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2:447" s="4" customFormat="1" ht="16.8" customHeight="1" x14ac:dyDescent="0.3">
      <c r="B75" s="140"/>
      <c r="C75" s="69" t="s">
        <v>5</v>
      </c>
      <c r="D75" s="111" t="s">
        <v>35</v>
      </c>
      <c r="E75" s="267"/>
      <c r="F75" s="268"/>
      <c r="G75" s="127" t="s">
        <v>5</v>
      </c>
      <c r="H75" s="140" t="s">
        <v>5</v>
      </c>
      <c r="I75" s="140" t="s">
        <v>5</v>
      </c>
      <c r="J75" s="104" t="s">
        <v>5</v>
      </c>
      <c r="K75" s="104" t="s">
        <v>5</v>
      </c>
      <c r="L75" s="104" t="s">
        <v>5</v>
      </c>
      <c r="M75" s="127" t="s">
        <v>5</v>
      </c>
      <c r="N75" s="329" t="s">
        <v>5</v>
      </c>
      <c r="O75" s="161" t="s">
        <v>5</v>
      </c>
      <c r="P75" s="341" t="s">
        <v>5</v>
      </c>
      <c r="Q75" s="161"/>
      <c r="R75" s="5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2:447" s="4" customFormat="1" ht="16.8" customHeight="1" x14ac:dyDescent="0.3">
      <c r="B76" s="352">
        <v>41</v>
      </c>
      <c r="C76" s="70" t="s">
        <v>22</v>
      </c>
      <c r="D76" s="117" t="s">
        <v>175</v>
      </c>
      <c r="E76" s="269" t="s">
        <v>241</v>
      </c>
      <c r="F76" s="270"/>
      <c r="G76" s="135" t="s">
        <v>36</v>
      </c>
      <c r="H76" s="174" t="s">
        <v>302</v>
      </c>
      <c r="I76" s="144">
        <v>4</v>
      </c>
      <c r="J76" s="22">
        <v>48</v>
      </c>
      <c r="K76" s="22">
        <v>4</v>
      </c>
      <c r="L76" s="22">
        <v>12</v>
      </c>
      <c r="M76" s="80">
        <f>I76*J76</f>
        <v>192</v>
      </c>
      <c r="N76" s="334">
        <f>IFERROR(O76*I76*3,"-")</f>
        <v>0</v>
      </c>
      <c r="O76" s="153">
        <v>0</v>
      </c>
      <c r="P76" s="337">
        <f>IFERROR(O76/J76,"-")</f>
        <v>0</v>
      </c>
      <c r="Q76" s="166"/>
      <c r="R76" s="5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2:447" s="4" customFormat="1" ht="16.8" customHeight="1" x14ac:dyDescent="0.3">
      <c r="B77" s="352">
        <v>42</v>
      </c>
      <c r="C77" s="70" t="s">
        <v>22</v>
      </c>
      <c r="D77" s="117" t="s">
        <v>176</v>
      </c>
      <c r="E77" s="269" t="s">
        <v>242</v>
      </c>
      <c r="F77" s="270"/>
      <c r="G77" s="135" t="s">
        <v>36</v>
      </c>
      <c r="H77" s="174" t="s">
        <v>302</v>
      </c>
      <c r="I77" s="144">
        <v>4</v>
      </c>
      <c r="J77" s="22">
        <v>48</v>
      </c>
      <c r="K77" s="22">
        <v>4</v>
      </c>
      <c r="L77" s="22">
        <v>12</v>
      </c>
      <c r="M77" s="80">
        <f>I77*J77</f>
        <v>192</v>
      </c>
      <c r="N77" s="334">
        <f>IFERROR(O77*I77*3,"-")</f>
        <v>0</v>
      </c>
      <c r="O77" s="153">
        <v>0</v>
      </c>
      <c r="P77" s="337">
        <f>IFERROR(O77/J77,"-")</f>
        <v>0</v>
      </c>
      <c r="Q77" s="166"/>
      <c r="R77" s="5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2:447" s="4" customFormat="1" ht="16.8" customHeight="1" x14ac:dyDescent="0.3">
      <c r="B78" s="352">
        <v>43</v>
      </c>
      <c r="C78" s="70" t="s">
        <v>22</v>
      </c>
      <c r="D78" s="117" t="s">
        <v>177</v>
      </c>
      <c r="E78" s="269" t="s">
        <v>243</v>
      </c>
      <c r="F78" s="270"/>
      <c r="G78" s="135" t="s">
        <v>36</v>
      </c>
      <c r="H78" s="174" t="s">
        <v>302</v>
      </c>
      <c r="I78" s="144">
        <v>4</v>
      </c>
      <c r="J78" s="22">
        <v>48</v>
      </c>
      <c r="K78" s="22">
        <v>4</v>
      </c>
      <c r="L78" s="22">
        <v>12</v>
      </c>
      <c r="M78" s="80">
        <f>I78*J78</f>
        <v>192</v>
      </c>
      <c r="N78" s="334">
        <f>IFERROR(O78*I78*3,"-")</f>
        <v>0</v>
      </c>
      <c r="O78" s="153">
        <v>0</v>
      </c>
      <c r="P78" s="337">
        <f>IFERROR(O78/J78,"-")</f>
        <v>0</v>
      </c>
      <c r="Q78" s="166"/>
      <c r="R78" s="5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2:447" s="4" customFormat="1" ht="16.8" customHeight="1" x14ac:dyDescent="0.3">
      <c r="B79" s="140"/>
      <c r="C79" s="69" t="s">
        <v>5</v>
      </c>
      <c r="D79" s="111" t="s">
        <v>39</v>
      </c>
      <c r="E79" s="267"/>
      <c r="F79" s="268"/>
      <c r="G79" s="127" t="s">
        <v>5</v>
      </c>
      <c r="H79" s="140" t="s">
        <v>5</v>
      </c>
      <c r="I79" s="140" t="s">
        <v>5</v>
      </c>
      <c r="J79" s="104" t="s">
        <v>5</v>
      </c>
      <c r="K79" s="104" t="s">
        <v>5</v>
      </c>
      <c r="L79" s="104" t="s">
        <v>5</v>
      </c>
      <c r="M79" s="127" t="s">
        <v>5</v>
      </c>
      <c r="N79" s="329" t="s">
        <v>5</v>
      </c>
      <c r="O79" s="160"/>
      <c r="P79" s="341" t="s">
        <v>5</v>
      </c>
      <c r="Q79" s="161"/>
      <c r="R79" s="5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2:447" s="4" customFormat="1" ht="16.8" customHeight="1" x14ac:dyDescent="0.3">
      <c r="B80" s="352">
        <v>44</v>
      </c>
      <c r="C80" s="70" t="s">
        <v>22</v>
      </c>
      <c r="D80" s="117" t="s">
        <v>178</v>
      </c>
      <c r="E80" s="269" t="s">
        <v>244</v>
      </c>
      <c r="F80" s="270"/>
      <c r="G80" s="135" t="s">
        <v>40</v>
      </c>
      <c r="H80" s="174" t="s">
        <v>302</v>
      </c>
      <c r="I80" s="144">
        <v>4</v>
      </c>
      <c r="J80" s="22">
        <v>48</v>
      </c>
      <c r="K80" s="22">
        <v>4</v>
      </c>
      <c r="L80" s="22">
        <v>12</v>
      </c>
      <c r="M80" s="80">
        <f>I80*J80</f>
        <v>192</v>
      </c>
      <c r="N80" s="334">
        <f>IFERROR(O80*I80*2.7,"-")</f>
        <v>0</v>
      </c>
      <c r="O80" s="153">
        <v>0</v>
      </c>
      <c r="P80" s="337">
        <f>IFERROR(O80/J80,"-")</f>
        <v>0</v>
      </c>
      <c r="Q80" s="166"/>
      <c r="R80" s="5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2:48" s="4" customFormat="1" ht="16.8" customHeight="1" x14ac:dyDescent="0.3">
      <c r="B81" s="140"/>
      <c r="C81" s="69" t="s">
        <v>5</v>
      </c>
      <c r="D81" s="111" t="s">
        <v>41</v>
      </c>
      <c r="E81" s="267"/>
      <c r="F81" s="268"/>
      <c r="G81" s="127" t="s">
        <v>5</v>
      </c>
      <c r="H81" s="140" t="s">
        <v>5</v>
      </c>
      <c r="I81" s="140" t="s">
        <v>5</v>
      </c>
      <c r="J81" s="104" t="s">
        <v>5</v>
      </c>
      <c r="K81" s="104" t="s">
        <v>5</v>
      </c>
      <c r="L81" s="104" t="s">
        <v>5</v>
      </c>
      <c r="M81" s="127" t="s">
        <v>5</v>
      </c>
      <c r="N81" s="335" t="s">
        <v>5</v>
      </c>
      <c r="O81" s="160"/>
      <c r="P81" s="341" t="s">
        <v>5</v>
      </c>
      <c r="Q81" s="161"/>
      <c r="R81" s="5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2:48" s="4" customFormat="1" ht="16.8" customHeight="1" x14ac:dyDescent="0.3">
      <c r="B82" s="352">
        <v>45</v>
      </c>
      <c r="C82" s="70" t="s">
        <v>9</v>
      </c>
      <c r="D82" s="117" t="s">
        <v>327</v>
      </c>
      <c r="E82" s="269" t="s">
        <v>250</v>
      </c>
      <c r="F82" s="270"/>
      <c r="G82" s="135" t="s">
        <v>36</v>
      </c>
      <c r="H82" s="174" t="s">
        <v>302</v>
      </c>
      <c r="I82" s="144">
        <v>4</v>
      </c>
      <c r="J82" s="22">
        <v>50</v>
      </c>
      <c r="K82" s="22">
        <v>5</v>
      </c>
      <c r="L82" s="22">
        <v>10</v>
      </c>
      <c r="M82" s="80">
        <f>I82*J82</f>
        <v>200</v>
      </c>
      <c r="N82" s="334">
        <f>IFERROR(O82*I82*3,"-")</f>
        <v>0</v>
      </c>
      <c r="O82" s="153">
        <v>0</v>
      </c>
      <c r="P82" s="337">
        <f>IFERROR(O82/J82,"-")</f>
        <v>0</v>
      </c>
      <c r="Q82" s="166"/>
      <c r="R82" s="5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2:48" s="4" customFormat="1" ht="16.8" customHeight="1" x14ac:dyDescent="0.3">
      <c r="B83" s="140"/>
      <c r="C83" s="69"/>
      <c r="D83" s="111" t="s">
        <v>57</v>
      </c>
      <c r="E83" s="267"/>
      <c r="F83" s="268"/>
      <c r="G83" s="127"/>
      <c r="H83" s="140"/>
      <c r="I83" s="140"/>
      <c r="J83" s="104"/>
      <c r="K83" s="104"/>
      <c r="L83" s="104"/>
      <c r="M83" s="127"/>
      <c r="N83" s="329"/>
      <c r="O83" s="160"/>
      <c r="P83" s="341"/>
      <c r="Q83" s="161"/>
      <c r="R83" s="5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2:48" s="4" customFormat="1" ht="16.8" customHeight="1" x14ac:dyDescent="0.3">
      <c r="B84" s="352">
        <v>46</v>
      </c>
      <c r="C84" s="70" t="s">
        <v>22</v>
      </c>
      <c r="D84" s="117" t="s">
        <v>132</v>
      </c>
      <c r="E84" s="269" t="s">
        <v>239</v>
      </c>
      <c r="F84" s="270"/>
      <c r="G84" s="135" t="s">
        <v>36</v>
      </c>
      <c r="H84" s="174" t="s">
        <v>302</v>
      </c>
      <c r="I84" s="144">
        <v>4</v>
      </c>
      <c r="J84" s="22">
        <v>48</v>
      </c>
      <c r="K84" s="22">
        <v>4</v>
      </c>
      <c r="L84" s="22">
        <v>12</v>
      </c>
      <c r="M84" s="80">
        <f>I84*J84</f>
        <v>192</v>
      </c>
      <c r="N84" s="334">
        <f>IFERROR(O84*I84*3,"-")</f>
        <v>0</v>
      </c>
      <c r="O84" s="153">
        <v>0</v>
      </c>
      <c r="P84" s="337">
        <f>IFERROR(O84/J84,"-")</f>
        <v>0</v>
      </c>
      <c r="Q84" s="166"/>
      <c r="R84" s="5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2:48" s="2" customFormat="1" ht="16.8" customHeight="1" thickBot="1" x14ac:dyDescent="0.35">
      <c r="B85" s="124">
        <v>47</v>
      </c>
      <c r="C85" s="73" t="s">
        <v>22</v>
      </c>
      <c r="D85" s="123" t="s">
        <v>133</v>
      </c>
      <c r="E85" s="271" t="s">
        <v>240</v>
      </c>
      <c r="F85" s="270"/>
      <c r="G85" s="137" t="s">
        <v>40</v>
      </c>
      <c r="H85" s="174" t="s">
        <v>302</v>
      </c>
      <c r="I85" s="148">
        <v>4</v>
      </c>
      <c r="J85" s="61">
        <v>48</v>
      </c>
      <c r="K85" s="61">
        <v>6</v>
      </c>
      <c r="L85" s="61" t="s">
        <v>38</v>
      </c>
      <c r="M85" s="84">
        <f>I85*J85</f>
        <v>192</v>
      </c>
      <c r="N85" s="334">
        <f>IFERROR(O85*I85*2.7,"-")</f>
        <v>0</v>
      </c>
      <c r="O85" s="154">
        <v>0</v>
      </c>
      <c r="P85" s="338">
        <f>IFERROR(O85/J85,"-")</f>
        <v>0</v>
      </c>
      <c r="Q85" s="167"/>
      <c r="R85" s="53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2:48" s="4" customFormat="1" ht="16.8" customHeight="1" x14ac:dyDescent="0.3">
      <c r="B86" s="350"/>
      <c r="C86" s="499" t="s">
        <v>5</v>
      </c>
      <c r="D86" s="121" t="s">
        <v>42</v>
      </c>
      <c r="E86" s="265"/>
      <c r="F86" s="266"/>
      <c r="G86" s="128" t="s">
        <v>5</v>
      </c>
      <c r="H86" s="141" t="s">
        <v>5</v>
      </c>
      <c r="I86" s="141" t="s">
        <v>5</v>
      </c>
      <c r="J86" s="109" t="s">
        <v>5</v>
      </c>
      <c r="K86" s="109" t="s">
        <v>5</v>
      </c>
      <c r="L86" s="109" t="s">
        <v>5</v>
      </c>
      <c r="M86" s="128" t="s">
        <v>5</v>
      </c>
      <c r="N86" s="330" t="s">
        <v>5</v>
      </c>
      <c r="O86" s="162" t="s">
        <v>5</v>
      </c>
      <c r="P86" s="342" t="s">
        <v>5</v>
      </c>
      <c r="Q86" s="162"/>
      <c r="R86" s="5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2:48" s="4" customFormat="1" ht="16.8" customHeight="1" x14ac:dyDescent="0.3">
      <c r="B87" s="140"/>
      <c r="C87" s="69" t="s">
        <v>5</v>
      </c>
      <c r="D87" s="118" t="s">
        <v>58</v>
      </c>
      <c r="E87" s="276"/>
      <c r="F87" s="277"/>
      <c r="G87" s="127" t="s">
        <v>5</v>
      </c>
      <c r="H87" s="140" t="s">
        <v>5</v>
      </c>
      <c r="I87" s="140" t="s">
        <v>5</v>
      </c>
      <c r="J87" s="104" t="s">
        <v>5</v>
      </c>
      <c r="K87" s="104" t="s">
        <v>5</v>
      </c>
      <c r="L87" s="104" t="s">
        <v>5</v>
      </c>
      <c r="M87" s="127" t="s">
        <v>5</v>
      </c>
      <c r="N87" s="329" t="s">
        <v>5</v>
      </c>
      <c r="O87" s="161" t="s">
        <v>5</v>
      </c>
      <c r="P87" s="341" t="s">
        <v>5</v>
      </c>
      <c r="Q87" s="161"/>
      <c r="R87" s="5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 s="4" customFormat="1" ht="16.8" customHeight="1" x14ac:dyDescent="0.3">
      <c r="B88" s="349">
        <v>48</v>
      </c>
      <c r="C88" s="68" t="s">
        <v>32</v>
      </c>
      <c r="D88" s="112" t="s">
        <v>179</v>
      </c>
      <c r="E88" s="269" t="s">
        <v>219</v>
      </c>
      <c r="F88" s="270" t="s">
        <v>309</v>
      </c>
      <c r="G88" s="132" t="s">
        <v>15</v>
      </c>
      <c r="H88" s="174" t="s">
        <v>298</v>
      </c>
      <c r="I88" s="144">
        <v>12</v>
      </c>
      <c r="J88" s="22">
        <v>192</v>
      </c>
      <c r="K88" s="22">
        <v>8</v>
      </c>
      <c r="L88" s="22">
        <v>24</v>
      </c>
      <c r="M88" s="80">
        <f>I88*J88</f>
        <v>2304</v>
      </c>
      <c r="N88" s="314">
        <f>IFERROR(O88*I88,"-")</f>
        <v>0</v>
      </c>
      <c r="O88" s="153">
        <v>0</v>
      </c>
      <c r="P88" s="337">
        <f>IFERROR(O88/J88,"-")</f>
        <v>0</v>
      </c>
      <c r="Q88" s="166"/>
      <c r="R88" s="5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2:48" s="4" customFormat="1" ht="16.8" customHeight="1" x14ac:dyDescent="0.3">
      <c r="B89" s="349">
        <v>49</v>
      </c>
      <c r="C89" s="68" t="s">
        <v>32</v>
      </c>
      <c r="D89" s="112" t="s">
        <v>180</v>
      </c>
      <c r="E89" s="269" t="s">
        <v>220</v>
      </c>
      <c r="F89" s="270" t="s">
        <v>309</v>
      </c>
      <c r="G89" s="132" t="s">
        <v>15</v>
      </c>
      <c r="H89" s="174" t="s">
        <v>298</v>
      </c>
      <c r="I89" s="144">
        <v>12</v>
      </c>
      <c r="J89" s="22">
        <v>192</v>
      </c>
      <c r="K89" s="22">
        <v>8</v>
      </c>
      <c r="L89" s="22">
        <v>24</v>
      </c>
      <c r="M89" s="80">
        <f>I89*J89</f>
        <v>2304</v>
      </c>
      <c r="N89" s="314">
        <f>IFERROR(O89*I89,"-")</f>
        <v>0</v>
      </c>
      <c r="O89" s="153">
        <v>0</v>
      </c>
      <c r="P89" s="337">
        <f>IFERROR(O89/J89,"-")</f>
        <v>0</v>
      </c>
      <c r="Q89" s="166"/>
      <c r="R89" s="5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2:48" s="4" customFormat="1" ht="16.8" customHeight="1" x14ac:dyDescent="0.3">
      <c r="B90" s="349">
        <v>50</v>
      </c>
      <c r="C90" s="68" t="s">
        <v>32</v>
      </c>
      <c r="D90" s="112" t="s">
        <v>181</v>
      </c>
      <c r="E90" s="269" t="s">
        <v>221</v>
      </c>
      <c r="F90" s="270" t="s">
        <v>309</v>
      </c>
      <c r="G90" s="132" t="s">
        <v>15</v>
      </c>
      <c r="H90" s="174" t="s">
        <v>298</v>
      </c>
      <c r="I90" s="144">
        <v>12</v>
      </c>
      <c r="J90" s="22">
        <v>192</v>
      </c>
      <c r="K90" s="22">
        <v>8</v>
      </c>
      <c r="L90" s="22">
        <v>24</v>
      </c>
      <c r="M90" s="80">
        <f>I90*J90</f>
        <v>2304</v>
      </c>
      <c r="N90" s="314">
        <f>IFERROR(O90*I90,"-")</f>
        <v>0</v>
      </c>
      <c r="O90" s="153">
        <v>0</v>
      </c>
      <c r="P90" s="337">
        <f>IFERROR(O90/J90,"-")</f>
        <v>0</v>
      </c>
      <c r="Q90" s="166"/>
      <c r="R90" s="5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2:48" s="4" customFormat="1" ht="16.8" customHeight="1" x14ac:dyDescent="0.3">
      <c r="B91" s="349">
        <v>51</v>
      </c>
      <c r="C91" s="68" t="s">
        <v>32</v>
      </c>
      <c r="D91" s="112" t="s">
        <v>321</v>
      </c>
      <c r="E91" s="269" t="s">
        <v>330</v>
      </c>
      <c r="F91" s="270" t="s">
        <v>309</v>
      </c>
      <c r="G91" s="132" t="s">
        <v>15</v>
      </c>
      <c r="H91" s="174" t="s">
        <v>298</v>
      </c>
      <c r="I91" s="144">
        <v>12</v>
      </c>
      <c r="J91" s="22">
        <v>192</v>
      </c>
      <c r="K91" s="22">
        <v>8</v>
      </c>
      <c r="L91" s="22">
        <v>24</v>
      </c>
      <c r="M91" s="80">
        <f>I91*J91</f>
        <v>2304</v>
      </c>
      <c r="N91" s="314">
        <f>IFERROR(O91*I91,"-")</f>
        <v>0</v>
      </c>
      <c r="O91" s="153">
        <v>0</v>
      </c>
      <c r="P91" s="337">
        <f>IFERROR(O91/J91,"-")</f>
        <v>0</v>
      </c>
      <c r="Q91" s="166"/>
      <c r="R91" s="5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2:48" s="4" customFormat="1" ht="16.8" customHeight="1" x14ac:dyDescent="0.3">
      <c r="B92" s="140"/>
      <c r="C92" s="69" t="s">
        <v>5</v>
      </c>
      <c r="D92" s="111" t="s">
        <v>69</v>
      </c>
      <c r="E92" s="267"/>
      <c r="F92" s="268"/>
      <c r="G92" s="127" t="s">
        <v>5</v>
      </c>
      <c r="H92" s="140" t="s">
        <v>5</v>
      </c>
      <c r="I92" s="140" t="s">
        <v>5</v>
      </c>
      <c r="J92" s="104" t="s">
        <v>5</v>
      </c>
      <c r="K92" s="104" t="s">
        <v>5</v>
      </c>
      <c r="L92" s="104" t="s">
        <v>5</v>
      </c>
      <c r="M92" s="127" t="s">
        <v>5</v>
      </c>
      <c r="N92" s="329" t="s">
        <v>5</v>
      </c>
      <c r="O92" s="160"/>
      <c r="P92" s="341" t="s">
        <v>5</v>
      </c>
      <c r="Q92" s="161"/>
      <c r="R92" s="5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8" s="4" customFormat="1" ht="16.8" customHeight="1" x14ac:dyDescent="0.3">
      <c r="B93" s="349">
        <v>52</v>
      </c>
      <c r="C93" s="68" t="s">
        <v>22</v>
      </c>
      <c r="D93" s="112" t="s">
        <v>182</v>
      </c>
      <c r="E93" s="269" t="s">
        <v>229</v>
      </c>
      <c r="F93" s="270" t="s">
        <v>309</v>
      </c>
      <c r="G93" s="132" t="s">
        <v>16</v>
      </c>
      <c r="H93" s="174" t="s">
        <v>300</v>
      </c>
      <c r="I93" s="144">
        <v>20</v>
      </c>
      <c r="J93" s="22">
        <v>140</v>
      </c>
      <c r="K93" s="22">
        <v>10</v>
      </c>
      <c r="L93" s="22">
        <v>14</v>
      </c>
      <c r="M93" s="80">
        <f>I93*J93</f>
        <v>2800</v>
      </c>
      <c r="N93" s="314">
        <f>IFERROR(O93*I93,"-")</f>
        <v>0</v>
      </c>
      <c r="O93" s="153">
        <v>0</v>
      </c>
      <c r="P93" s="337">
        <f>IFERROR(O93/J93,"-")</f>
        <v>0</v>
      </c>
      <c r="Q93" s="166"/>
      <c r="R93" s="5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2:48" s="4" customFormat="1" ht="16.8" customHeight="1" x14ac:dyDescent="0.3">
      <c r="B94" s="140"/>
      <c r="C94" s="69" t="s">
        <v>5</v>
      </c>
      <c r="D94" s="111" t="s">
        <v>68</v>
      </c>
      <c r="E94" s="267"/>
      <c r="F94" s="268"/>
      <c r="G94" s="127" t="s">
        <v>5</v>
      </c>
      <c r="H94" s="140" t="s">
        <v>5</v>
      </c>
      <c r="I94" s="140" t="s">
        <v>5</v>
      </c>
      <c r="J94" s="104" t="s">
        <v>5</v>
      </c>
      <c r="K94" s="104" t="s">
        <v>5</v>
      </c>
      <c r="L94" s="104" t="s">
        <v>5</v>
      </c>
      <c r="M94" s="127" t="s">
        <v>5</v>
      </c>
      <c r="N94" s="329" t="s">
        <v>5</v>
      </c>
      <c r="O94" s="160"/>
      <c r="P94" s="341" t="s">
        <v>5</v>
      </c>
      <c r="Q94" s="161"/>
      <c r="R94" s="5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2:48" s="6" customFormat="1" ht="16.8" customHeight="1" x14ac:dyDescent="0.3">
      <c r="B95" s="352">
        <v>53</v>
      </c>
      <c r="C95" s="70" t="s">
        <v>8</v>
      </c>
      <c r="D95" s="117" t="s">
        <v>134</v>
      </c>
      <c r="E95" s="269" t="s">
        <v>222</v>
      </c>
      <c r="F95" s="270" t="s">
        <v>309</v>
      </c>
      <c r="G95" s="135" t="s">
        <v>15</v>
      </c>
      <c r="H95" s="174" t="s">
        <v>300</v>
      </c>
      <c r="I95" s="144">
        <v>20</v>
      </c>
      <c r="J95" s="22">
        <f>K95*L95</f>
        <v>112</v>
      </c>
      <c r="K95" s="22">
        <v>8</v>
      </c>
      <c r="L95" s="22">
        <v>14</v>
      </c>
      <c r="M95" s="80">
        <f>I95*J95</f>
        <v>2240</v>
      </c>
      <c r="N95" s="314">
        <f>IFERROR(O95*I95,"-")</f>
        <v>0</v>
      </c>
      <c r="O95" s="153">
        <v>0</v>
      </c>
      <c r="P95" s="337">
        <f>IFERROR(O95/J95,"-")</f>
        <v>0</v>
      </c>
      <c r="Q95" s="166"/>
      <c r="R95" s="53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8" s="4" customFormat="1" ht="16.8" customHeight="1" x14ac:dyDescent="0.3">
      <c r="B96" s="349">
        <v>54</v>
      </c>
      <c r="C96" s="68" t="s">
        <v>22</v>
      </c>
      <c r="D96" s="112" t="s">
        <v>183</v>
      </c>
      <c r="E96" s="269" t="s">
        <v>226</v>
      </c>
      <c r="F96" s="270" t="s">
        <v>309</v>
      </c>
      <c r="G96" s="132" t="s">
        <v>15</v>
      </c>
      <c r="H96" s="174" t="s">
        <v>303</v>
      </c>
      <c r="I96" s="144">
        <v>16</v>
      </c>
      <c r="J96" s="22">
        <v>192</v>
      </c>
      <c r="K96" s="22">
        <v>8</v>
      </c>
      <c r="L96" s="22">
        <v>24</v>
      </c>
      <c r="M96" s="80">
        <f>I96*J96</f>
        <v>3072</v>
      </c>
      <c r="N96" s="314">
        <f>IFERROR(O96*I96,"-")</f>
        <v>0</v>
      </c>
      <c r="O96" s="153">
        <v>0</v>
      </c>
      <c r="P96" s="337">
        <f>IFERROR(O96/J96,"-")</f>
        <v>0</v>
      </c>
      <c r="Q96" s="166"/>
      <c r="R96" s="5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 s="4" customFormat="1" ht="16.8" customHeight="1" x14ac:dyDescent="0.3">
      <c r="B97" s="352">
        <v>55</v>
      </c>
      <c r="C97" s="68" t="s">
        <v>22</v>
      </c>
      <c r="D97" s="112" t="s">
        <v>184</v>
      </c>
      <c r="E97" s="269" t="s">
        <v>227</v>
      </c>
      <c r="F97" s="270" t="s">
        <v>309</v>
      </c>
      <c r="G97" s="132" t="s">
        <v>15</v>
      </c>
      <c r="H97" s="174" t="s">
        <v>303</v>
      </c>
      <c r="I97" s="144">
        <v>16</v>
      </c>
      <c r="J97" s="22">
        <v>192</v>
      </c>
      <c r="K97" s="22">
        <v>8</v>
      </c>
      <c r="L97" s="22">
        <v>24</v>
      </c>
      <c r="M97" s="80">
        <f>I97*J97</f>
        <v>3072</v>
      </c>
      <c r="N97" s="314">
        <f>IFERROR(O97*I97,"-")</f>
        <v>0</v>
      </c>
      <c r="O97" s="153">
        <v>0</v>
      </c>
      <c r="P97" s="337">
        <f>IFERROR(O97/J97,"-")</f>
        <v>0</v>
      </c>
      <c r="Q97" s="166"/>
      <c r="R97" s="5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2:48" s="4" customFormat="1" ht="16.8" customHeight="1" thickBot="1" x14ac:dyDescent="0.35">
      <c r="B98" s="352">
        <v>56</v>
      </c>
      <c r="C98" s="72" t="s">
        <v>22</v>
      </c>
      <c r="D98" s="120" t="s">
        <v>185</v>
      </c>
      <c r="E98" s="271" t="s">
        <v>228</v>
      </c>
      <c r="F98" s="270" t="s">
        <v>309</v>
      </c>
      <c r="G98" s="134" t="s">
        <v>43</v>
      </c>
      <c r="H98" s="257" t="s">
        <v>315</v>
      </c>
      <c r="I98" s="146">
        <v>9</v>
      </c>
      <c r="J98" s="28">
        <v>72</v>
      </c>
      <c r="K98" s="28">
        <v>6</v>
      </c>
      <c r="L98" s="28">
        <v>12</v>
      </c>
      <c r="M98" s="82">
        <f>I98*J98</f>
        <v>648</v>
      </c>
      <c r="N98" s="314">
        <f>IFERROR(O98*I98,"-")</f>
        <v>0</v>
      </c>
      <c r="O98" s="153">
        <v>0</v>
      </c>
      <c r="P98" s="337">
        <f>IFERROR(O98/J98,"-")</f>
        <v>0</v>
      </c>
      <c r="Q98" s="167"/>
      <c r="R98" s="5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2:48" s="4" customFormat="1" ht="16.8" customHeight="1" x14ac:dyDescent="0.3">
      <c r="B99" s="140"/>
      <c r="C99" s="69" t="s">
        <v>5</v>
      </c>
      <c r="D99" s="111" t="s">
        <v>343</v>
      </c>
      <c r="E99" s="267"/>
      <c r="F99" s="268"/>
      <c r="G99" s="127" t="s">
        <v>5</v>
      </c>
      <c r="H99" s="140" t="s">
        <v>5</v>
      </c>
      <c r="I99" s="140" t="s">
        <v>5</v>
      </c>
      <c r="J99" s="104" t="s">
        <v>5</v>
      </c>
      <c r="K99" s="104" t="s">
        <v>5</v>
      </c>
      <c r="L99" s="104" t="s">
        <v>5</v>
      </c>
      <c r="M99" s="127" t="s">
        <v>5</v>
      </c>
      <c r="N99" s="329" t="s">
        <v>5</v>
      </c>
      <c r="O99" s="160"/>
      <c r="P99" s="341" t="s">
        <v>5</v>
      </c>
      <c r="Q99" s="161"/>
      <c r="R99" s="5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2:48" s="6" customFormat="1" ht="16.8" customHeight="1" thickBot="1" x14ac:dyDescent="0.35">
      <c r="B100" s="352">
        <v>57</v>
      </c>
      <c r="C100" s="70" t="s">
        <v>9</v>
      </c>
      <c r="D100" s="117" t="s">
        <v>344</v>
      </c>
      <c r="E100" s="269" t="s">
        <v>358</v>
      </c>
      <c r="F100" s="270" t="s">
        <v>309</v>
      </c>
      <c r="G100" s="135" t="s">
        <v>338</v>
      </c>
      <c r="H100" s="174" t="s">
        <v>346</v>
      </c>
      <c r="I100" s="144">
        <v>26</v>
      </c>
      <c r="J100" s="22">
        <v>132</v>
      </c>
      <c r="K100" s="22">
        <v>11</v>
      </c>
      <c r="L100" s="22">
        <v>12</v>
      </c>
      <c r="M100" s="82">
        <f>I100*J100</f>
        <v>3432</v>
      </c>
      <c r="N100" s="314">
        <f>IFERROR(O100*I100,"-")</f>
        <v>0</v>
      </c>
      <c r="O100" s="153">
        <v>0</v>
      </c>
      <c r="P100" s="337">
        <f>IFERROR(O100/J100,"-")</f>
        <v>0</v>
      </c>
      <c r="Q100" s="166"/>
      <c r="R100" s="53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s="4" customFormat="1" ht="16.8" customHeight="1" thickBot="1" x14ac:dyDescent="0.35">
      <c r="B101" s="349">
        <v>58</v>
      </c>
      <c r="C101" s="68" t="s">
        <v>9</v>
      </c>
      <c r="D101" s="112" t="s">
        <v>345</v>
      </c>
      <c r="E101" s="269" t="s">
        <v>359</v>
      </c>
      <c r="F101" s="270" t="s">
        <v>309</v>
      </c>
      <c r="G101" s="132" t="s">
        <v>338</v>
      </c>
      <c r="H101" s="174" t="s">
        <v>346</v>
      </c>
      <c r="I101" s="144">
        <v>26</v>
      </c>
      <c r="J101" s="22">
        <v>132</v>
      </c>
      <c r="K101" s="22">
        <v>11</v>
      </c>
      <c r="L101" s="22">
        <v>12</v>
      </c>
      <c r="M101" s="82">
        <f>I101*J101</f>
        <v>3432</v>
      </c>
      <c r="N101" s="314">
        <f>IFERROR(O101*I101,"-")</f>
        <v>0</v>
      </c>
      <c r="O101" s="153">
        <v>0</v>
      </c>
      <c r="P101" s="337">
        <f>IFERROR(O101/J101,"-")</f>
        <v>0</v>
      </c>
      <c r="Q101" s="166"/>
      <c r="R101" s="5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2:48" s="4" customFormat="1" ht="16.8" customHeight="1" x14ac:dyDescent="0.3">
      <c r="B102" s="350"/>
      <c r="C102" s="499" t="s">
        <v>5</v>
      </c>
      <c r="D102" s="121" t="s">
        <v>45</v>
      </c>
      <c r="E102" s="265"/>
      <c r="F102" s="266"/>
      <c r="G102" s="128" t="s">
        <v>5</v>
      </c>
      <c r="H102" s="141" t="s">
        <v>5</v>
      </c>
      <c r="I102" s="141" t="s">
        <v>5</v>
      </c>
      <c r="J102" s="109" t="s">
        <v>5</v>
      </c>
      <c r="K102" s="109" t="s">
        <v>5</v>
      </c>
      <c r="L102" s="109" t="s">
        <v>5</v>
      </c>
      <c r="M102" s="128" t="s">
        <v>5</v>
      </c>
      <c r="N102" s="330" t="s">
        <v>5</v>
      </c>
      <c r="O102" s="162" t="s">
        <v>5</v>
      </c>
      <c r="P102" s="342" t="s">
        <v>5</v>
      </c>
      <c r="Q102" s="162"/>
      <c r="R102" s="5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2:48" s="4" customFormat="1" ht="16.8" customHeight="1" x14ac:dyDescent="0.3">
      <c r="B103" s="140"/>
      <c r="C103" s="69" t="s">
        <v>5</v>
      </c>
      <c r="D103" s="111" t="s">
        <v>46</v>
      </c>
      <c r="E103" s="267"/>
      <c r="F103" s="268"/>
      <c r="G103" s="127" t="s">
        <v>5</v>
      </c>
      <c r="H103" s="140" t="s">
        <v>5</v>
      </c>
      <c r="I103" s="140" t="s">
        <v>5</v>
      </c>
      <c r="J103" s="104" t="s">
        <v>5</v>
      </c>
      <c r="K103" s="104" t="s">
        <v>5</v>
      </c>
      <c r="L103" s="104" t="s">
        <v>5</v>
      </c>
      <c r="M103" s="127" t="s">
        <v>5</v>
      </c>
      <c r="N103" s="329" t="s">
        <v>5</v>
      </c>
      <c r="O103" s="161" t="s">
        <v>5</v>
      </c>
      <c r="P103" s="341" t="s">
        <v>5</v>
      </c>
      <c r="Q103" s="161"/>
      <c r="R103" s="5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 s="4" customFormat="1" ht="16.8" customHeight="1" x14ac:dyDescent="0.3">
      <c r="B104" s="349">
        <v>59</v>
      </c>
      <c r="C104" s="68" t="s">
        <v>19</v>
      </c>
      <c r="D104" s="112" t="s">
        <v>186</v>
      </c>
      <c r="E104" s="269" t="s">
        <v>230</v>
      </c>
      <c r="F104" s="270" t="s">
        <v>309</v>
      </c>
      <c r="G104" s="132" t="s">
        <v>16</v>
      </c>
      <c r="H104" s="144" t="s">
        <v>304</v>
      </c>
      <c r="I104" s="144">
        <v>7</v>
      </c>
      <c r="J104" s="22">
        <v>192</v>
      </c>
      <c r="K104" s="22">
        <v>24</v>
      </c>
      <c r="L104" s="22">
        <v>8</v>
      </c>
      <c r="M104" s="80">
        <f>I104*J104</f>
        <v>1344</v>
      </c>
      <c r="N104" s="314">
        <f>IFERROR(O104*I104,"-")</f>
        <v>0</v>
      </c>
      <c r="O104" s="153">
        <v>0</v>
      </c>
      <c r="P104" s="337">
        <f>IFERROR(O104/J104,"-")</f>
        <v>0</v>
      </c>
      <c r="Q104" s="166"/>
      <c r="R104" s="5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2:48" s="4" customFormat="1" ht="16.8" customHeight="1" x14ac:dyDescent="0.3">
      <c r="B105" s="352">
        <v>60</v>
      </c>
      <c r="C105" s="70" t="s">
        <v>19</v>
      </c>
      <c r="D105" s="117" t="s">
        <v>187</v>
      </c>
      <c r="E105" s="269" t="s">
        <v>231</v>
      </c>
      <c r="F105" s="270" t="s">
        <v>309</v>
      </c>
      <c r="G105" s="135" t="s">
        <v>14</v>
      </c>
      <c r="H105" s="144" t="s">
        <v>305</v>
      </c>
      <c r="I105" s="144">
        <v>18</v>
      </c>
      <c r="J105" s="22">
        <v>120</v>
      </c>
      <c r="K105" s="22">
        <v>8</v>
      </c>
      <c r="L105" s="22">
        <v>15</v>
      </c>
      <c r="M105" s="80">
        <f>I105*J105</f>
        <v>2160</v>
      </c>
      <c r="N105" s="314">
        <f>IFERROR(O105*I105,"-")</f>
        <v>0</v>
      </c>
      <c r="O105" s="153">
        <v>0</v>
      </c>
      <c r="P105" s="337">
        <f>IFERROR(O105/J105,"-")</f>
        <v>0</v>
      </c>
      <c r="Q105" s="166"/>
      <c r="R105" s="5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2:48" s="4" customFormat="1" ht="16.8" customHeight="1" x14ac:dyDescent="0.3">
      <c r="B106" s="349">
        <v>61</v>
      </c>
      <c r="C106" s="68" t="s">
        <v>19</v>
      </c>
      <c r="D106" s="112" t="s">
        <v>188</v>
      </c>
      <c r="E106" s="269" t="s">
        <v>232</v>
      </c>
      <c r="F106" s="270" t="s">
        <v>309</v>
      </c>
      <c r="G106" s="132" t="s">
        <v>25</v>
      </c>
      <c r="H106" s="144" t="s">
        <v>295</v>
      </c>
      <c r="I106" s="144">
        <v>12</v>
      </c>
      <c r="J106" s="22">
        <v>128</v>
      </c>
      <c r="K106" s="22">
        <v>8</v>
      </c>
      <c r="L106" s="22">
        <v>16</v>
      </c>
      <c r="M106" s="80">
        <f>I106*J106</f>
        <v>1536</v>
      </c>
      <c r="N106" s="314">
        <f>IFERROR(O106*I106,"-")</f>
        <v>0</v>
      </c>
      <c r="O106" s="153">
        <v>0</v>
      </c>
      <c r="P106" s="337">
        <f>IFERROR(O106/J106,"-")</f>
        <v>0</v>
      </c>
      <c r="Q106" s="166"/>
      <c r="R106" s="5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 s="4" customFormat="1" ht="16.8" customHeight="1" x14ac:dyDescent="0.3">
      <c r="B107" s="140"/>
      <c r="C107" s="69" t="s">
        <v>5</v>
      </c>
      <c r="D107" s="111" t="s">
        <v>47</v>
      </c>
      <c r="E107" s="267"/>
      <c r="F107" s="268"/>
      <c r="G107" s="127" t="s">
        <v>5</v>
      </c>
      <c r="H107" s="140" t="s">
        <v>5</v>
      </c>
      <c r="I107" s="140" t="s">
        <v>5</v>
      </c>
      <c r="J107" s="104" t="s">
        <v>5</v>
      </c>
      <c r="K107" s="104" t="s">
        <v>5</v>
      </c>
      <c r="L107" s="104" t="s">
        <v>5</v>
      </c>
      <c r="M107" s="127" t="s">
        <v>5</v>
      </c>
      <c r="N107" s="329" t="s">
        <v>5</v>
      </c>
      <c r="O107" s="160"/>
      <c r="P107" s="341" t="s">
        <v>5</v>
      </c>
      <c r="Q107" s="161"/>
      <c r="R107" s="5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2:48" s="4" customFormat="1" ht="16.8" customHeight="1" x14ac:dyDescent="0.3">
      <c r="B108" s="349">
        <v>62</v>
      </c>
      <c r="C108" s="68" t="s">
        <v>19</v>
      </c>
      <c r="D108" s="112" t="s">
        <v>331</v>
      </c>
      <c r="E108" s="269" t="s">
        <v>326</v>
      </c>
      <c r="F108" s="270" t="s">
        <v>308</v>
      </c>
      <c r="G108" s="132" t="s">
        <v>37</v>
      </c>
      <c r="H108" s="144" t="s">
        <v>297</v>
      </c>
      <c r="I108" s="144">
        <v>6</v>
      </c>
      <c r="J108" s="22">
        <v>80</v>
      </c>
      <c r="K108" s="22">
        <v>10</v>
      </c>
      <c r="L108" s="22">
        <v>8</v>
      </c>
      <c r="M108" s="80">
        <f>I108*J108</f>
        <v>480</v>
      </c>
      <c r="N108" s="314">
        <f>IFERROR(O108*I108,"-")</f>
        <v>0</v>
      </c>
      <c r="O108" s="153">
        <v>0</v>
      </c>
      <c r="P108" s="337">
        <f>IFERROR(O108/J108,"-")</f>
        <v>0</v>
      </c>
      <c r="Q108" s="166"/>
      <c r="R108" s="5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2:48" s="4" customFormat="1" ht="16.8" customHeight="1" x14ac:dyDescent="0.3">
      <c r="B109" s="349">
        <v>63</v>
      </c>
      <c r="C109" s="70" t="s">
        <v>19</v>
      </c>
      <c r="D109" s="117" t="s">
        <v>189</v>
      </c>
      <c r="E109" s="269" t="s">
        <v>233</v>
      </c>
      <c r="F109" s="270" t="s">
        <v>309</v>
      </c>
      <c r="G109" s="135" t="s">
        <v>16</v>
      </c>
      <c r="H109" s="144" t="s">
        <v>304</v>
      </c>
      <c r="I109" s="144">
        <v>7</v>
      </c>
      <c r="J109" s="22">
        <v>192</v>
      </c>
      <c r="K109" s="22">
        <v>24</v>
      </c>
      <c r="L109" s="22">
        <v>8</v>
      </c>
      <c r="M109" s="80">
        <f>I109*J109</f>
        <v>1344</v>
      </c>
      <c r="N109" s="314">
        <f>IFERROR(O109*I109,"-")</f>
        <v>0</v>
      </c>
      <c r="O109" s="153">
        <v>0</v>
      </c>
      <c r="P109" s="337">
        <f>IFERROR(O109/J109,"-")</f>
        <v>0</v>
      </c>
      <c r="Q109" s="166"/>
      <c r="R109" s="5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2:48" s="4" customFormat="1" ht="16.8" customHeight="1" x14ac:dyDescent="0.3">
      <c r="B110" s="349">
        <v>64</v>
      </c>
      <c r="C110" s="70" t="s">
        <v>19</v>
      </c>
      <c r="D110" s="117" t="s">
        <v>190</v>
      </c>
      <c r="E110" s="269" t="s">
        <v>234</v>
      </c>
      <c r="F110" s="270" t="s">
        <v>309</v>
      </c>
      <c r="G110" s="135" t="s">
        <v>14</v>
      </c>
      <c r="H110" s="144" t="s">
        <v>305</v>
      </c>
      <c r="I110" s="144">
        <v>18</v>
      </c>
      <c r="J110" s="22">
        <v>120</v>
      </c>
      <c r="K110" s="22">
        <v>8</v>
      </c>
      <c r="L110" s="22">
        <v>15</v>
      </c>
      <c r="M110" s="80">
        <f>I110*J110</f>
        <v>2160</v>
      </c>
      <c r="N110" s="314">
        <f>IFERROR(O110*I110,"-")</f>
        <v>0</v>
      </c>
      <c r="O110" s="153">
        <v>0</v>
      </c>
      <c r="P110" s="337">
        <f>IFERROR(O110/J110,"-")</f>
        <v>0</v>
      </c>
      <c r="Q110" s="166"/>
      <c r="R110" s="5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2:48" s="4" customFormat="1" ht="16.8" customHeight="1" x14ac:dyDescent="0.3">
      <c r="B111" s="349">
        <v>65</v>
      </c>
      <c r="C111" s="68" t="s">
        <v>19</v>
      </c>
      <c r="D111" s="112" t="s">
        <v>191</v>
      </c>
      <c r="E111" s="269" t="s">
        <v>235</v>
      </c>
      <c r="F111" s="270" t="s">
        <v>309</v>
      </c>
      <c r="G111" s="132" t="s">
        <v>25</v>
      </c>
      <c r="H111" s="144" t="s">
        <v>295</v>
      </c>
      <c r="I111" s="144">
        <v>12</v>
      </c>
      <c r="J111" s="22">
        <v>128</v>
      </c>
      <c r="K111" s="22">
        <v>8</v>
      </c>
      <c r="L111" s="22">
        <v>16</v>
      </c>
      <c r="M111" s="80">
        <f>I111*J111</f>
        <v>1536</v>
      </c>
      <c r="N111" s="314">
        <f>IFERROR(O111*I111,"-")</f>
        <v>0</v>
      </c>
      <c r="O111" s="153">
        <v>0</v>
      </c>
      <c r="P111" s="337">
        <f>IFERROR(O111/J111,"-")</f>
        <v>0</v>
      </c>
      <c r="Q111" s="166"/>
      <c r="R111" s="5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2:48" s="4" customFormat="1" ht="16.8" customHeight="1" x14ac:dyDescent="0.3">
      <c r="B112" s="140"/>
      <c r="C112" s="69" t="s">
        <v>5</v>
      </c>
      <c r="D112" s="111" t="s">
        <v>49</v>
      </c>
      <c r="E112" s="267"/>
      <c r="F112" s="268"/>
      <c r="G112" s="127" t="s">
        <v>5</v>
      </c>
      <c r="H112" s="140" t="s">
        <v>5</v>
      </c>
      <c r="I112" s="140" t="s">
        <v>5</v>
      </c>
      <c r="J112" s="104" t="s">
        <v>5</v>
      </c>
      <c r="K112" s="104" t="s">
        <v>5</v>
      </c>
      <c r="L112" s="104" t="s">
        <v>5</v>
      </c>
      <c r="M112" s="127" t="s">
        <v>5</v>
      </c>
      <c r="N112" s="329" t="s">
        <v>5</v>
      </c>
      <c r="O112" s="160"/>
      <c r="P112" s="341" t="s">
        <v>5</v>
      </c>
      <c r="Q112" s="161"/>
      <c r="R112" s="5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2:48" s="4" customFormat="1" ht="16.8" customHeight="1" x14ac:dyDescent="0.3">
      <c r="B113" s="349">
        <v>66</v>
      </c>
      <c r="C113" s="70" t="s">
        <v>19</v>
      </c>
      <c r="D113" s="117" t="s">
        <v>192</v>
      </c>
      <c r="E113" s="269" t="s">
        <v>236</v>
      </c>
      <c r="F113" s="270" t="s">
        <v>309</v>
      </c>
      <c r="G113" s="135" t="s">
        <v>16</v>
      </c>
      <c r="H113" s="144" t="s">
        <v>304</v>
      </c>
      <c r="I113" s="144">
        <v>7</v>
      </c>
      <c r="J113" s="22">
        <v>192</v>
      </c>
      <c r="K113" s="22">
        <v>24</v>
      </c>
      <c r="L113" s="22">
        <v>8</v>
      </c>
      <c r="M113" s="80">
        <f>I113*J113</f>
        <v>1344</v>
      </c>
      <c r="N113" s="314">
        <f>IFERROR(O113*I113,"-")</f>
        <v>0</v>
      </c>
      <c r="O113" s="153">
        <v>0</v>
      </c>
      <c r="P113" s="337">
        <f>IFERROR(O113/J113,"-")</f>
        <v>0</v>
      </c>
      <c r="Q113" s="166"/>
      <c r="R113" s="5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2:48" s="4" customFormat="1" ht="16.8" customHeight="1" thickBot="1" x14ac:dyDescent="0.35">
      <c r="B114" s="351">
        <v>67</v>
      </c>
      <c r="C114" s="72" t="s">
        <v>19</v>
      </c>
      <c r="D114" s="120" t="s">
        <v>193</v>
      </c>
      <c r="E114" s="271" t="s">
        <v>237</v>
      </c>
      <c r="F114" s="274" t="s">
        <v>309</v>
      </c>
      <c r="G114" s="134" t="s">
        <v>25</v>
      </c>
      <c r="H114" s="146" t="s">
        <v>295</v>
      </c>
      <c r="I114" s="146">
        <v>12</v>
      </c>
      <c r="J114" s="28">
        <v>128</v>
      </c>
      <c r="K114" s="28">
        <v>8</v>
      </c>
      <c r="L114" s="28">
        <v>16</v>
      </c>
      <c r="M114" s="82">
        <f>I114*J114</f>
        <v>1536</v>
      </c>
      <c r="N114" s="314">
        <f>IFERROR(O114*I114,"-")</f>
        <v>0</v>
      </c>
      <c r="O114" s="153">
        <v>0</v>
      </c>
      <c r="P114" s="337">
        <f>IFERROR(O114/J114,"-")</f>
        <v>0</v>
      </c>
      <c r="Q114" s="167"/>
      <c r="R114" s="5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2:48" s="4" customFormat="1" ht="16.8" customHeight="1" thickBot="1" x14ac:dyDescent="0.35">
      <c r="B115" s="350"/>
      <c r="C115" s="499" t="s">
        <v>5</v>
      </c>
      <c r="D115" s="121" t="s">
        <v>66</v>
      </c>
      <c r="E115" s="265"/>
      <c r="F115" s="266"/>
      <c r="G115" s="128" t="s">
        <v>5</v>
      </c>
      <c r="H115" s="141" t="s">
        <v>5</v>
      </c>
      <c r="I115" s="141" t="s">
        <v>5</v>
      </c>
      <c r="J115" s="109" t="s">
        <v>5</v>
      </c>
      <c r="K115" s="109" t="s">
        <v>5</v>
      </c>
      <c r="L115" s="109" t="s">
        <v>5</v>
      </c>
      <c r="M115" s="128" t="s">
        <v>5</v>
      </c>
      <c r="N115" s="330" t="s">
        <v>5</v>
      </c>
      <c r="O115" s="155" t="s">
        <v>5</v>
      </c>
      <c r="P115" s="342" t="s">
        <v>5</v>
      </c>
      <c r="Q115" s="171"/>
      <c r="R115" s="5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2:48" s="4" customFormat="1" ht="16.8" customHeight="1" thickTop="1" x14ac:dyDescent="0.3">
      <c r="B116" s="140"/>
      <c r="C116" s="69" t="s">
        <v>5</v>
      </c>
      <c r="D116" s="111" t="s">
        <v>33</v>
      </c>
      <c r="E116" s="267"/>
      <c r="F116" s="268"/>
      <c r="G116" s="127" t="s">
        <v>5</v>
      </c>
      <c r="H116" s="140" t="s">
        <v>5</v>
      </c>
      <c r="I116" s="140" t="s">
        <v>5</v>
      </c>
      <c r="J116" s="104" t="s">
        <v>5</v>
      </c>
      <c r="K116" s="104" t="s">
        <v>5</v>
      </c>
      <c r="L116" s="104" t="s">
        <v>5</v>
      </c>
      <c r="M116" s="127" t="s">
        <v>5</v>
      </c>
      <c r="N116" s="329" t="s">
        <v>5</v>
      </c>
      <c r="O116" s="160"/>
      <c r="P116" s="341" t="s">
        <v>5</v>
      </c>
      <c r="Q116" s="172"/>
      <c r="R116" s="5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2:48" s="4" customFormat="1" ht="16.8" customHeight="1" thickBot="1" x14ac:dyDescent="0.35">
      <c r="B117" s="351">
        <v>68</v>
      </c>
      <c r="C117" s="72" t="s">
        <v>32</v>
      </c>
      <c r="D117" s="120" t="s">
        <v>194</v>
      </c>
      <c r="E117" s="271" t="s">
        <v>238</v>
      </c>
      <c r="F117" s="278" t="s">
        <v>309</v>
      </c>
      <c r="G117" s="134" t="s">
        <v>16</v>
      </c>
      <c r="H117" s="144" t="s">
        <v>295</v>
      </c>
      <c r="I117" s="146">
        <v>12</v>
      </c>
      <c r="J117" s="28">
        <v>144</v>
      </c>
      <c r="K117" s="28">
        <v>9</v>
      </c>
      <c r="L117" s="28">
        <v>16</v>
      </c>
      <c r="M117" s="82">
        <f>I117*J117</f>
        <v>1728</v>
      </c>
      <c r="N117" s="314">
        <f>IFERROR(O117*I117,"-")</f>
        <v>0</v>
      </c>
      <c r="O117" s="153">
        <v>0</v>
      </c>
      <c r="P117" s="337">
        <f>IFERROR(O117/J117,"-")</f>
        <v>0</v>
      </c>
      <c r="Q117" s="173"/>
      <c r="R117" s="5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2:48" s="20" customFormat="1" ht="36.75" customHeight="1" x14ac:dyDescent="0.2">
      <c r="D118" s="19"/>
      <c r="E118" s="279"/>
      <c r="F118" s="279"/>
      <c r="G118" s="44"/>
      <c r="H118" s="45"/>
      <c r="I118" s="45"/>
      <c r="J118" s="45"/>
      <c r="K118" s="45"/>
      <c r="L118" s="45"/>
      <c r="M118" s="45"/>
      <c r="N118" s="46"/>
      <c r="O118" s="4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2:48" s="20" customFormat="1" ht="10.199999999999999" x14ac:dyDescent="0.2">
      <c r="B119" s="48"/>
      <c r="C119" s="48"/>
      <c r="D119" s="49"/>
      <c r="E119" s="280"/>
      <c r="F119" s="280"/>
      <c r="G119" s="44"/>
      <c r="H119" s="45"/>
      <c r="I119" s="45"/>
      <c r="J119" s="45"/>
      <c r="K119" s="45"/>
      <c r="L119" s="45"/>
      <c r="M119" s="45"/>
      <c r="N119" s="46"/>
      <c r="O119" s="4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</row>
    <row r="120" spans="2:48" s="20" customFormat="1" ht="13.5" customHeight="1" x14ac:dyDescent="0.2">
      <c r="B120" s="42"/>
      <c r="C120" s="42"/>
      <c r="D120" s="57"/>
      <c r="E120" s="281"/>
      <c r="F120" s="281"/>
      <c r="G120" s="44"/>
      <c r="H120" s="45"/>
      <c r="I120" s="45"/>
      <c r="J120" s="45"/>
      <c r="K120" s="45"/>
      <c r="L120" s="45"/>
      <c r="M120" s="45"/>
      <c r="N120" s="46"/>
      <c r="O120" s="4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</row>
    <row r="121" spans="2:48" s="33" customFormat="1" x14ac:dyDescent="0.3">
      <c r="B121" s="42"/>
      <c r="C121" s="42"/>
      <c r="D121" s="43"/>
      <c r="E121" s="282"/>
      <c r="F121" s="282"/>
      <c r="G121" s="58"/>
      <c r="H121" s="59"/>
      <c r="I121" s="59"/>
      <c r="J121" s="59"/>
      <c r="K121" s="59"/>
      <c r="L121" s="59"/>
      <c r="M121" s="59"/>
      <c r="N121" s="60"/>
      <c r="O121" s="34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2:48" s="33" customFormat="1" x14ac:dyDescent="0.3">
      <c r="B122" s="42"/>
      <c r="C122" s="42"/>
      <c r="D122" s="43"/>
      <c r="E122" s="282"/>
      <c r="F122" s="282"/>
      <c r="G122" s="58"/>
      <c r="H122" s="59"/>
      <c r="I122" s="59"/>
      <c r="J122" s="59"/>
      <c r="K122" s="59"/>
      <c r="L122" s="59"/>
      <c r="M122" s="59"/>
      <c r="N122" s="60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2:48" s="33" customFormat="1" x14ac:dyDescent="0.3">
      <c r="B123" s="42"/>
      <c r="C123" s="42"/>
      <c r="D123" s="43"/>
      <c r="E123" s="282"/>
      <c r="F123" s="282"/>
      <c r="G123" s="58"/>
      <c r="H123" s="59"/>
      <c r="I123" s="59"/>
      <c r="J123" s="59"/>
      <c r="K123" s="59"/>
      <c r="L123" s="59"/>
      <c r="M123" s="59"/>
      <c r="N123" s="60"/>
      <c r="O123" s="34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2:48" s="33" customFormat="1" x14ac:dyDescent="0.3">
      <c r="B124" s="42"/>
      <c r="C124" s="42"/>
      <c r="D124" s="43"/>
      <c r="E124" s="282"/>
      <c r="F124" s="282"/>
      <c r="G124" s="58"/>
      <c r="H124" s="59"/>
      <c r="I124" s="59"/>
      <c r="J124" s="59"/>
      <c r="K124" s="59"/>
      <c r="L124" s="59"/>
      <c r="M124" s="59"/>
      <c r="N124" s="60"/>
      <c r="O124" s="34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2:48" s="33" customFormat="1" x14ac:dyDescent="0.3">
      <c r="B125" s="42"/>
      <c r="C125" s="42"/>
      <c r="D125" s="43"/>
      <c r="E125" s="282"/>
      <c r="F125" s="282"/>
      <c r="G125" s="58"/>
      <c r="H125" s="59"/>
      <c r="I125" s="59"/>
      <c r="J125" s="59"/>
      <c r="K125" s="59"/>
      <c r="L125" s="59"/>
      <c r="M125" s="59"/>
      <c r="N125" s="60"/>
      <c r="O125" s="34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</row>
    <row r="126" spans="2:48" s="33" customFormat="1" x14ac:dyDescent="0.3">
      <c r="B126" s="42"/>
      <c r="C126" s="42"/>
      <c r="D126" s="43"/>
      <c r="E126" s="282"/>
      <c r="F126" s="282"/>
      <c r="G126" s="58"/>
      <c r="H126" s="59"/>
      <c r="I126" s="59"/>
      <c r="J126" s="59"/>
      <c r="K126" s="59"/>
      <c r="L126" s="59"/>
      <c r="M126" s="59"/>
      <c r="N126" s="60"/>
      <c r="O126" s="34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2:48" s="33" customFormat="1" x14ac:dyDescent="0.3">
      <c r="B127" s="42"/>
      <c r="C127" s="42"/>
      <c r="D127" s="43"/>
      <c r="E127" s="282"/>
      <c r="F127" s="282"/>
      <c r="G127" s="58"/>
      <c r="H127" s="59"/>
      <c r="I127" s="59"/>
      <c r="J127" s="59"/>
      <c r="K127" s="59"/>
      <c r="L127" s="59"/>
      <c r="M127" s="59"/>
      <c r="N127" s="60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2:48" s="33" customFormat="1" x14ac:dyDescent="0.3">
      <c r="B128" s="42"/>
      <c r="C128" s="42"/>
      <c r="D128" s="43"/>
      <c r="E128" s="282"/>
      <c r="F128" s="282"/>
      <c r="G128" s="58"/>
      <c r="H128" s="59"/>
      <c r="I128" s="59"/>
      <c r="J128" s="59"/>
      <c r="K128" s="59"/>
      <c r="L128" s="59"/>
      <c r="M128" s="59"/>
      <c r="N128" s="60"/>
      <c r="O128" s="34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</row>
    <row r="129" spans="2:47" s="33" customFormat="1" x14ac:dyDescent="0.3">
      <c r="B129" s="42"/>
      <c r="C129" s="42"/>
      <c r="D129" s="43"/>
      <c r="E129" s="282"/>
      <c r="F129" s="282"/>
      <c r="G129" s="58"/>
      <c r="H129" s="59"/>
      <c r="I129" s="59"/>
      <c r="J129" s="59"/>
      <c r="K129" s="59"/>
      <c r="L129" s="59"/>
      <c r="M129" s="59"/>
      <c r="N129" s="60"/>
      <c r="O129" s="34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2:47" s="33" customFormat="1" x14ac:dyDescent="0.3">
      <c r="B130" s="42"/>
      <c r="C130" s="42"/>
      <c r="D130" s="43"/>
      <c r="E130" s="282"/>
      <c r="F130" s="282"/>
      <c r="G130" s="58"/>
      <c r="H130" s="59"/>
      <c r="I130" s="59"/>
      <c r="J130" s="59"/>
      <c r="K130" s="59"/>
      <c r="L130" s="59"/>
      <c r="M130" s="59"/>
      <c r="N130" s="60"/>
      <c r="O130" s="34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2:47" s="33" customFormat="1" x14ac:dyDescent="0.3">
      <c r="B131" s="42"/>
      <c r="C131" s="42"/>
      <c r="D131" s="43"/>
      <c r="E131" s="282"/>
      <c r="F131" s="282"/>
      <c r="G131" s="58"/>
      <c r="H131" s="59"/>
      <c r="I131" s="59"/>
      <c r="J131" s="59"/>
      <c r="K131" s="59"/>
      <c r="L131" s="59"/>
      <c r="M131" s="59"/>
      <c r="N131" s="60"/>
      <c r="O131" s="34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2:47" s="33" customFormat="1" x14ac:dyDescent="0.3">
      <c r="B132" s="42"/>
      <c r="C132" s="42"/>
      <c r="D132" s="43"/>
      <c r="E132" s="282"/>
      <c r="F132" s="282"/>
      <c r="G132" s="58"/>
      <c r="H132" s="59"/>
      <c r="I132" s="59"/>
      <c r="J132" s="59"/>
      <c r="K132" s="59"/>
      <c r="L132" s="59"/>
      <c r="M132" s="59"/>
      <c r="N132" s="60"/>
      <c r="O132" s="34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2:47" s="33" customFormat="1" x14ac:dyDescent="0.3">
      <c r="B133" s="42"/>
      <c r="C133" s="42"/>
      <c r="D133" s="43"/>
      <c r="E133" s="282"/>
      <c r="F133" s="282"/>
      <c r="G133" s="58"/>
      <c r="H133" s="59"/>
      <c r="I133" s="59"/>
      <c r="J133" s="59"/>
      <c r="K133" s="59"/>
      <c r="L133" s="59"/>
      <c r="M133" s="59"/>
      <c r="N133" s="60"/>
      <c r="O133" s="34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2:47" s="33" customFormat="1" x14ac:dyDescent="0.3">
      <c r="B134" s="42"/>
      <c r="C134" s="42"/>
      <c r="D134" s="43"/>
      <c r="E134" s="282"/>
      <c r="F134" s="282"/>
      <c r="G134" s="58"/>
      <c r="H134" s="59"/>
      <c r="I134" s="59"/>
      <c r="J134" s="59"/>
      <c r="K134" s="59"/>
      <c r="L134" s="59"/>
      <c r="M134" s="59"/>
      <c r="N134" s="60"/>
      <c r="O134" s="34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2:47" s="33" customFormat="1" x14ac:dyDescent="0.3">
      <c r="B135" s="42"/>
      <c r="C135" s="42"/>
      <c r="D135" s="43"/>
      <c r="E135" s="282"/>
      <c r="F135" s="282"/>
      <c r="G135" s="58"/>
      <c r="H135" s="59"/>
      <c r="I135" s="59"/>
      <c r="J135" s="59"/>
      <c r="K135" s="59"/>
      <c r="L135" s="59"/>
      <c r="M135" s="59"/>
      <c r="N135" s="60"/>
      <c r="O135" s="34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2:47" s="33" customFormat="1" x14ac:dyDescent="0.3">
      <c r="B136" s="42"/>
      <c r="C136" s="42"/>
      <c r="D136" s="43"/>
      <c r="E136" s="282"/>
      <c r="F136" s="282"/>
      <c r="G136" s="58"/>
      <c r="H136" s="59"/>
      <c r="I136" s="59"/>
      <c r="J136" s="59"/>
      <c r="K136" s="59"/>
      <c r="L136" s="59"/>
      <c r="M136" s="59"/>
      <c r="N136" s="60"/>
      <c r="O136" s="34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2:47" s="33" customFormat="1" x14ac:dyDescent="0.3">
      <c r="B137" s="42"/>
      <c r="C137" s="42"/>
      <c r="D137" s="43"/>
      <c r="E137" s="282"/>
      <c r="F137" s="282"/>
      <c r="G137" s="58"/>
      <c r="H137" s="59"/>
      <c r="I137" s="59"/>
      <c r="J137" s="59"/>
      <c r="K137" s="59"/>
      <c r="L137" s="59"/>
      <c r="M137" s="59"/>
      <c r="N137" s="60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2:47" s="33" customFormat="1" x14ac:dyDescent="0.3">
      <c r="B138" s="42"/>
      <c r="C138" s="42"/>
      <c r="D138" s="43"/>
      <c r="E138" s="282"/>
      <c r="F138" s="282"/>
      <c r="G138" s="58"/>
      <c r="H138" s="59"/>
      <c r="I138" s="59"/>
      <c r="J138" s="59"/>
      <c r="K138" s="59"/>
      <c r="L138" s="59"/>
      <c r="M138" s="59"/>
      <c r="N138" s="60"/>
      <c r="O138" s="34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2:47" s="33" customFormat="1" x14ac:dyDescent="0.3">
      <c r="B139" s="42"/>
      <c r="C139" s="42"/>
      <c r="D139" s="43"/>
      <c r="E139" s="282"/>
      <c r="F139" s="282"/>
      <c r="G139" s="58"/>
      <c r="H139" s="59"/>
      <c r="I139" s="59"/>
      <c r="J139" s="59"/>
      <c r="K139" s="59"/>
      <c r="L139" s="59"/>
      <c r="M139" s="59"/>
      <c r="N139" s="60"/>
      <c r="O139" s="34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2:47" s="33" customFormat="1" x14ac:dyDescent="0.3">
      <c r="B140" s="42"/>
      <c r="C140" s="42"/>
      <c r="D140" s="43"/>
      <c r="E140" s="282"/>
      <c r="F140" s="282"/>
      <c r="G140" s="58"/>
      <c r="H140" s="59"/>
      <c r="I140" s="59"/>
      <c r="J140" s="59"/>
      <c r="K140" s="59"/>
      <c r="L140" s="59"/>
      <c r="M140" s="59"/>
      <c r="N140" s="60"/>
      <c r="O140" s="34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2:47" s="33" customFormat="1" x14ac:dyDescent="0.3">
      <c r="B141" s="42"/>
      <c r="C141" s="42"/>
      <c r="D141" s="43"/>
      <c r="E141" s="282"/>
      <c r="F141" s="282"/>
      <c r="G141" s="58"/>
      <c r="H141" s="59"/>
      <c r="I141" s="59"/>
      <c r="J141" s="59"/>
      <c r="K141" s="59"/>
      <c r="L141" s="59"/>
      <c r="M141" s="59"/>
      <c r="N141" s="60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2:47" s="33" customFormat="1" x14ac:dyDescent="0.3">
      <c r="B142" s="42"/>
      <c r="C142" s="42"/>
      <c r="D142" s="43"/>
      <c r="E142" s="282"/>
      <c r="F142" s="282"/>
      <c r="G142" s="58"/>
      <c r="H142" s="59"/>
      <c r="I142" s="59"/>
      <c r="J142" s="59"/>
      <c r="K142" s="59"/>
      <c r="L142" s="59"/>
      <c r="M142" s="59"/>
      <c r="N142" s="60"/>
      <c r="O142" s="34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2:47" s="33" customFormat="1" x14ac:dyDescent="0.3">
      <c r="B143" s="42"/>
      <c r="C143" s="42"/>
      <c r="D143" s="43"/>
      <c r="E143" s="282"/>
      <c r="F143" s="282"/>
      <c r="G143" s="58"/>
      <c r="H143" s="59"/>
      <c r="I143" s="59"/>
      <c r="J143" s="59"/>
      <c r="K143" s="59"/>
      <c r="L143" s="59"/>
      <c r="M143" s="59"/>
      <c r="N143" s="60"/>
      <c r="O143" s="34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2:47" s="33" customFormat="1" x14ac:dyDescent="0.3">
      <c r="B144" s="42"/>
      <c r="C144" s="42"/>
      <c r="D144" s="43"/>
      <c r="E144" s="282"/>
      <c r="F144" s="282"/>
      <c r="G144" s="58"/>
      <c r="H144" s="59"/>
      <c r="I144" s="59"/>
      <c r="J144" s="59"/>
      <c r="K144" s="59"/>
      <c r="L144" s="59"/>
      <c r="M144" s="59"/>
      <c r="N144" s="60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2:47" s="33" customFormat="1" x14ac:dyDescent="0.3">
      <c r="B145" s="42"/>
      <c r="C145" s="42"/>
      <c r="D145" s="43"/>
      <c r="E145" s="282"/>
      <c r="F145" s="282"/>
      <c r="G145" s="58"/>
      <c r="H145" s="59"/>
      <c r="I145" s="59"/>
      <c r="J145" s="59"/>
      <c r="K145" s="59"/>
      <c r="L145" s="59"/>
      <c r="M145" s="59"/>
      <c r="N145" s="60"/>
      <c r="O145" s="34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2:47" s="33" customFormat="1" x14ac:dyDescent="0.3">
      <c r="B146" s="42"/>
      <c r="C146" s="42"/>
      <c r="D146" s="43"/>
      <c r="E146" s="282"/>
      <c r="F146" s="282"/>
      <c r="G146" s="58"/>
      <c r="H146" s="59"/>
      <c r="I146" s="59"/>
      <c r="J146" s="59"/>
      <c r="K146" s="59"/>
      <c r="L146" s="59"/>
      <c r="M146" s="59"/>
      <c r="N146" s="60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2:47" s="33" customFormat="1" x14ac:dyDescent="0.3">
      <c r="B147" s="42"/>
      <c r="C147" s="42"/>
      <c r="D147" s="43"/>
      <c r="E147" s="282"/>
      <c r="F147" s="282"/>
      <c r="G147" s="58"/>
      <c r="H147" s="59"/>
      <c r="I147" s="59"/>
      <c r="J147" s="59"/>
      <c r="K147" s="59"/>
      <c r="L147" s="59"/>
      <c r="M147" s="59"/>
      <c r="N147" s="60"/>
      <c r="O147" s="34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2:47" s="33" customFormat="1" x14ac:dyDescent="0.3">
      <c r="B148" s="42"/>
      <c r="C148" s="42"/>
      <c r="D148" s="43"/>
      <c r="E148" s="282"/>
      <c r="F148" s="282"/>
      <c r="G148" s="58"/>
      <c r="H148" s="59"/>
      <c r="I148" s="59"/>
      <c r="J148" s="59"/>
      <c r="K148" s="59"/>
      <c r="L148" s="59"/>
      <c r="M148" s="59"/>
      <c r="N148" s="60"/>
      <c r="O148" s="34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2:47" s="33" customFormat="1" x14ac:dyDescent="0.3">
      <c r="B149" s="42"/>
      <c r="C149" s="42"/>
      <c r="D149" s="43"/>
      <c r="E149" s="282"/>
      <c r="F149" s="282"/>
      <c r="G149" s="58"/>
      <c r="H149" s="59"/>
      <c r="I149" s="59"/>
      <c r="J149" s="59"/>
      <c r="K149" s="59"/>
      <c r="L149" s="59"/>
      <c r="M149" s="59"/>
      <c r="N149" s="60"/>
      <c r="O149" s="34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2:47" s="33" customFormat="1" x14ac:dyDescent="0.3">
      <c r="B150" s="42"/>
      <c r="C150" s="42"/>
      <c r="D150" s="43"/>
      <c r="E150" s="282"/>
      <c r="F150" s="282"/>
      <c r="G150" s="58"/>
      <c r="H150" s="59"/>
      <c r="I150" s="59"/>
      <c r="J150" s="59"/>
      <c r="K150" s="59"/>
      <c r="L150" s="59"/>
      <c r="M150" s="59"/>
      <c r="N150" s="60"/>
      <c r="O150" s="34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2:47" s="33" customFormat="1" x14ac:dyDescent="0.3">
      <c r="B151" s="42"/>
      <c r="C151" s="42"/>
      <c r="D151" s="43"/>
      <c r="E151" s="282"/>
      <c r="F151" s="282"/>
      <c r="G151" s="58"/>
      <c r="H151" s="59"/>
      <c r="I151" s="59"/>
      <c r="J151" s="59"/>
      <c r="K151" s="59"/>
      <c r="L151" s="59"/>
      <c r="M151" s="59"/>
      <c r="N151" s="60"/>
      <c r="O151" s="34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2:47" s="33" customFormat="1" x14ac:dyDescent="0.3">
      <c r="B152" s="42"/>
      <c r="C152" s="42"/>
      <c r="D152" s="43"/>
      <c r="E152" s="282"/>
      <c r="F152" s="282"/>
      <c r="G152" s="58"/>
      <c r="H152" s="59"/>
      <c r="I152" s="59"/>
      <c r="J152" s="59"/>
      <c r="K152" s="59"/>
      <c r="L152" s="59"/>
      <c r="M152" s="59"/>
      <c r="N152" s="60"/>
      <c r="O152" s="34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2:47" s="33" customFormat="1" x14ac:dyDescent="0.3">
      <c r="B153" s="42"/>
      <c r="C153" s="42"/>
      <c r="D153" s="43"/>
      <c r="E153" s="282"/>
      <c r="F153" s="282"/>
      <c r="G153" s="58"/>
      <c r="H153" s="59"/>
      <c r="I153" s="59"/>
      <c r="J153" s="59"/>
      <c r="K153" s="59"/>
      <c r="L153" s="59"/>
      <c r="M153" s="59"/>
      <c r="N153" s="60"/>
      <c r="O153" s="34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</row>
    <row r="154" spans="2:47" s="33" customFormat="1" x14ac:dyDescent="0.3">
      <c r="B154" s="42"/>
      <c r="C154" s="42"/>
      <c r="D154" s="43"/>
      <c r="E154" s="282"/>
      <c r="F154" s="282"/>
      <c r="G154" s="58"/>
      <c r="H154" s="59"/>
      <c r="I154" s="59"/>
      <c r="J154" s="59"/>
      <c r="K154" s="59"/>
      <c r="L154" s="59"/>
      <c r="M154" s="59"/>
      <c r="N154" s="60"/>
      <c r="O154" s="34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2:47" s="33" customFormat="1" x14ac:dyDescent="0.3">
      <c r="B155" s="42"/>
      <c r="C155" s="42"/>
      <c r="D155" s="43"/>
      <c r="E155" s="282"/>
      <c r="F155" s="282"/>
      <c r="G155" s="58"/>
      <c r="H155" s="59"/>
      <c r="I155" s="59"/>
      <c r="J155" s="59"/>
      <c r="K155" s="59"/>
      <c r="L155" s="59"/>
      <c r="M155" s="59"/>
      <c r="N155" s="60"/>
      <c r="O155" s="34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2:47" s="33" customFormat="1" x14ac:dyDescent="0.3">
      <c r="B156" s="42"/>
      <c r="C156" s="42"/>
      <c r="D156" s="43"/>
      <c r="E156" s="282"/>
      <c r="F156" s="282"/>
      <c r="G156" s="58"/>
      <c r="H156" s="59"/>
      <c r="I156" s="59"/>
      <c r="J156" s="59"/>
      <c r="K156" s="59"/>
      <c r="L156" s="59"/>
      <c r="M156" s="59"/>
      <c r="N156" s="60"/>
      <c r="O156" s="34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2:47" s="33" customFormat="1" x14ac:dyDescent="0.3">
      <c r="B157" s="42"/>
      <c r="C157" s="42"/>
      <c r="D157" s="43"/>
      <c r="E157" s="282"/>
      <c r="F157" s="282"/>
      <c r="G157" s="58"/>
      <c r="H157" s="59"/>
      <c r="I157" s="59"/>
      <c r="J157" s="59"/>
      <c r="K157" s="59"/>
      <c r="L157" s="59"/>
      <c r="M157" s="59"/>
      <c r="N157" s="60"/>
      <c r="O157" s="34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2:47" s="33" customFormat="1" x14ac:dyDescent="0.3">
      <c r="B158" s="42"/>
      <c r="C158" s="42"/>
      <c r="D158" s="43"/>
      <c r="E158" s="282"/>
      <c r="F158" s="282"/>
      <c r="G158" s="58"/>
      <c r="H158" s="59"/>
      <c r="I158" s="59"/>
      <c r="J158" s="59"/>
      <c r="K158" s="59"/>
      <c r="L158" s="59"/>
      <c r="M158" s="59"/>
      <c r="N158" s="60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2:47" s="33" customFormat="1" x14ac:dyDescent="0.3">
      <c r="B159" s="42"/>
      <c r="C159" s="42"/>
      <c r="D159" s="43"/>
      <c r="E159" s="282"/>
      <c r="F159" s="282"/>
      <c r="G159" s="58"/>
      <c r="H159" s="59"/>
      <c r="I159" s="59"/>
      <c r="J159" s="59"/>
      <c r="K159" s="59"/>
      <c r="L159" s="59"/>
      <c r="M159" s="59"/>
      <c r="N159" s="60"/>
      <c r="O159" s="34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2:47" s="33" customFormat="1" x14ac:dyDescent="0.3">
      <c r="B160" s="42"/>
      <c r="C160" s="42"/>
      <c r="D160" s="43"/>
      <c r="E160" s="282"/>
      <c r="F160" s="282"/>
      <c r="G160" s="58"/>
      <c r="H160" s="59"/>
      <c r="I160" s="59"/>
      <c r="J160" s="59"/>
      <c r="K160" s="59"/>
      <c r="L160" s="59"/>
      <c r="M160" s="59"/>
      <c r="N160" s="60"/>
      <c r="O160" s="34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2:47" s="33" customFormat="1" x14ac:dyDescent="0.3">
      <c r="B161" s="42"/>
      <c r="C161" s="42"/>
      <c r="D161" s="43"/>
      <c r="E161" s="282"/>
      <c r="F161" s="282"/>
      <c r="G161" s="58"/>
      <c r="H161" s="59"/>
      <c r="I161" s="59"/>
      <c r="J161" s="59"/>
      <c r="K161" s="59"/>
      <c r="L161" s="59"/>
      <c r="M161" s="59"/>
      <c r="N161" s="60"/>
      <c r="O161" s="34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2:47" s="33" customFormat="1" x14ac:dyDescent="0.3">
      <c r="B162" s="42"/>
      <c r="C162" s="42"/>
      <c r="D162" s="43"/>
      <c r="E162" s="282"/>
      <c r="F162" s="282"/>
      <c r="G162" s="58"/>
      <c r="H162" s="59"/>
      <c r="I162" s="59"/>
      <c r="J162" s="59"/>
      <c r="K162" s="59"/>
      <c r="L162" s="59"/>
      <c r="M162" s="59"/>
      <c r="N162" s="60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2:47" s="33" customFormat="1" x14ac:dyDescent="0.3">
      <c r="B163" s="42"/>
      <c r="C163" s="42"/>
      <c r="D163" s="43"/>
      <c r="E163" s="282"/>
      <c r="F163" s="282"/>
      <c r="G163" s="58"/>
      <c r="H163" s="59"/>
      <c r="I163" s="59"/>
      <c r="J163" s="59"/>
      <c r="K163" s="59"/>
      <c r="L163" s="59"/>
      <c r="M163" s="59"/>
      <c r="N163" s="60"/>
      <c r="O163" s="34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2:47" s="33" customFormat="1" x14ac:dyDescent="0.3">
      <c r="B164" s="42"/>
      <c r="C164" s="42"/>
      <c r="D164" s="43"/>
      <c r="E164" s="282"/>
      <c r="F164" s="282"/>
      <c r="G164" s="58"/>
      <c r="H164" s="59"/>
      <c r="I164" s="59"/>
      <c r="J164" s="59"/>
      <c r="K164" s="59"/>
      <c r="L164" s="59"/>
      <c r="M164" s="59"/>
      <c r="N164" s="60"/>
      <c r="O164" s="34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2:47" s="33" customFormat="1" x14ac:dyDescent="0.3">
      <c r="B165" s="42"/>
      <c r="C165" s="42"/>
      <c r="D165" s="43"/>
      <c r="E165" s="282"/>
      <c r="F165" s="282"/>
      <c r="G165" s="58"/>
      <c r="H165" s="59"/>
      <c r="I165" s="59"/>
      <c r="J165" s="59"/>
      <c r="K165" s="59"/>
      <c r="L165" s="59"/>
      <c r="M165" s="59"/>
      <c r="N165" s="60"/>
      <c r="O165" s="34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2:47" s="33" customFormat="1" x14ac:dyDescent="0.3">
      <c r="B166" s="42"/>
      <c r="C166" s="42"/>
      <c r="D166" s="43"/>
      <c r="E166" s="282"/>
      <c r="F166" s="282"/>
      <c r="G166" s="58"/>
      <c r="H166" s="59"/>
      <c r="I166" s="59"/>
      <c r="J166" s="59"/>
      <c r="K166" s="59"/>
      <c r="L166" s="59"/>
      <c r="M166" s="59"/>
      <c r="N166" s="60"/>
      <c r="O166" s="34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2:47" s="33" customFormat="1" x14ac:dyDescent="0.3">
      <c r="B167" s="42"/>
      <c r="C167" s="42"/>
      <c r="D167" s="43"/>
      <c r="E167" s="282"/>
      <c r="F167" s="282"/>
      <c r="G167" s="58"/>
      <c r="H167" s="59"/>
      <c r="I167" s="59"/>
      <c r="J167" s="59"/>
      <c r="K167" s="59"/>
      <c r="L167" s="59"/>
      <c r="M167" s="59"/>
      <c r="N167" s="60"/>
      <c r="O167" s="34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2:47" s="33" customFormat="1" x14ac:dyDescent="0.3">
      <c r="B168" s="42"/>
      <c r="C168" s="42"/>
      <c r="D168" s="43"/>
      <c r="E168" s="282"/>
      <c r="F168" s="282"/>
      <c r="G168" s="58"/>
      <c r="H168" s="59"/>
      <c r="I168" s="59"/>
      <c r="J168" s="59"/>
      <c r="K168" s="59"/>
      <c r="L168" s="59"/>
      <c r="M168" s="59"/>
      <c r="N168" s="60"/>
      <c r="O168" s="34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2:47" s="33" customFormat="1" x14ac:dyDescent="0.3">
      <c r="B169" s="42"/>
      <c r="C169" s="42"/>
      <c r="D169" s="43"/>
      <c r="E169" s="282"/>
      <c r="F169" s="282"/>
      <c r="G169" s="58"/>
      <c r="H169" s="59"/>
      <c r="I169" s="59"/>
      <c r="J169" s="59"/>
      <c r="K169" s="59"/>
      <c r="L169" s="59"/>
      <c r="M169" s="59"/>
      <c r="N169" s="60"/>
      <c r="O169" s="34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2:47" s="33" customFormat="1" x14ac:dyDescent="0.3">
      <c r="B170" s="42"/>
      <c r="C170" s="42"/>
      <c r="D170" s="43"/>
      <c r="E170" s="282"/>
      <c r="F170" s="282"/>
      <c r="G170" s="58"/>
      <c r="H170" s="59"/>
      <c r="I170" s="59"/>
      <c r="J170" s="59"/>
      <c r="K170" s="59"/>
      <c r="L170" s="59"/>
      <c r="M170" s="59"/>
      <c r="N170" s="60"/>
      <c r="O170" s="34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2:47" s="33" customFormat="1" x14ac:dyDescent="0.3">
      <c r="B171" s="42"/>
      <c r="C171" s="42"/>
      <c r="D171" s="43"/>
      <c r="E171" s="282"/>
      <c r="F171" s="282"/>
      <c r="G171" s="58"/>
      <c r="H171" s="59"/>
      <c r="I171" s="59"/>
      <c r="J171" s="59"/>
      <c r="K171" s="59"/>
      <c r="L171" s="59"/>
      <c r="M171" s="59"/>
      <c r="N171" s="60"/>
      <c r="O171" s="34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2:47" s="33" customFormat="1" x14ac:dyDescent="0.3">
      <c r="B172" s="42"/>
      <c r="C172" s="42"/>
      <c r="D172" s="43"/>
      <c r="E172" s="282"/>
      <c r="F172" s="282"/>
      <c r="G172" s="58"/>
      <c r="H172" s="59"/>
      <c r="I172" s="59"/>
      <c r="J172" s="59"/>
      <c r="K172" s="59"/>
      <c r="L172" s="59"/>
      <c r="M172" s="59"/>
      <c r="N172" s="60"/>
      <c r="O172" s="34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2:47" s="33" customFormat="1" x14ac:dyDescent="0.3">
      <c r="B173" s="42"/>
      <c r="C173" s="42"/>
      <c r="D173" s="43"/>
      <c r="E173" s="282"/>
      <c r="F173" s="282"/>
      <c r="G173" s="58"/>
      <c r="H173" s="59"/>
      <c r="I173" s="59"/>
      <c r="J173" s="59"/>
      <c r="K173" s="59"/>
      <c r="L173" s="59"/>
      <c r="M173" s="59"/>
      <c r="N173" s="60"/>
      <c r="O173" s="34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2:47" s="33" customFormat="1" x14ac:dyDescent="0.3">
      <c r="B174" s="42"/>
      <c r="C174" s="42"/>
      <c r="D174" s="43"/>
      <c r="E174" s="282"/>
      <c r="F174" s="282"/>
      <c r="G174" s="58"/>
      <c r="H174" s="59"/>
      <c r="I174" s="59"/>
      <c r="J174" s="59"/>
      <c r="K174" s="59"/>
      <c r="L174" s="59"/>
      <c r="M174" s="59"/>
      <c r="N174" s="60"/>
      <c r="O174" s="34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2:47" s="33" customFormat="1" x14ac:dyDescent="0.3">
      <c r="B175" s="42"/>
      <c r="C175" s="42"/>
      <c r="D175" s="43"/>
      <c r="E175" s="282"/>
      <c r="F175" s="282"/>
      <c r="G175" s="58"/>
      <c r="H175" s="59"/>
      <c r="I175" s="59"/>
      <c r="J175" s="59"/>
      <c r="K175" s="59"/>
      <c r="L175" s="59"/>
      <c r="M175" s="59"/>
      <c r="N175" s="60"/>
      <c r="O175" s="34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2:47" s="33" customFormat="1" x14ac:dyDescent="0.3">
      <c r="B176" s="42"/>
      <c r="C176" s="42"/>
      <c r="D176" s="43"/>
      <c r="E176" s="282"/>
      <c r="F176" s="282"/>
      <c r="G176" s="58"/>
      <c r="H176" s="59"/>
      <c r="I176" s="59"/>
      <c r="J176" s="59"/>
      <c r="K176" s="59"/>
      <c r="L176" s="59"/>
      <c r="M176" s="59"/>
      <c r="N176" s="60"/>
      <c r="O176" s="34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2:47" s="33" customFormat="1" x14ac:dyDescent="0.3">
      <c r="B177" s="42"/>
      <c r="C177" s="42"/>
      <c r="D177" s="43"/>
      <c r="E177" s="282"/>
      <c r="F177" s="282"/>
      <c r="G177" s="58"/>
      <c r="H177" s="59"/>
      <c r="I177" s="59"/>
      <c r="J177" s="59"/>
      <c r="K177" s="59"/>
      <c r="L177" s="59"/>
      <c r="M177" s="59"/>
      <c r="N177" s="60"/>
      <c r="O177" s="34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2:47" s="33" customFormat="1" x14ac:dyDescent="0.3">
      <c r="B178" s="42"/>
      <c r="C178" s="42"/>
      <c r="D178" s="43"/>
      <c r="E178" s="282"/>
      <c r="F178" s="282"/>
      <c r="G178" s="58"/>
      <c r="H178" s="59"/>
      <c r="I178" s="59"/>
      <c r="J178" s="59"/>
      <c r="K178" s="59"/>
      <c r="L178" s="59"/>
      <c r="M178" s="59"/>
      <c r="N178" s="60"/>
      <c r="O178" s="34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2:47" s="33" customFormat="1" x14ac:dyDescent="0.3">
      <c r="B179" s="42"/>
      <c r="C179" s="42"/>
      <c r="D179" s="43"/>
      <c r="E179" s="282"/>
      <c r="F179" s="282"/>
      <c r="G179" s="58"/>
      <c r="H179" s="59"/>
      <c r="I179" s="59"/>
      <c r="J179" s="59"/>
      <c r="K179" s="59"/>
      <c r="L179" s="59"/>
      <c r="M179" s="59"/>
      <c r="N179" s="60"/>
      <c r="O179" s="34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2:47" s="33" customFormat="1" x14ac:dyDescent="0.3">
      <c r="B180" s="42"/>
      <c r="C180" s="42"/>
      <c r="D180" s="43"/>
      <c r="E180" s="282"/>
      <c r="F180" s="282"/>
      <c r="G180" s="58"/>
      <c r="H180" s="59"/>
      <c r="I180" s="59"/>
      <c r="J180" s="59"/>
      <c r="K180" s="59"/>
      <c r="L180" s="59"/>
      <c r="M180" s="59"/>
      <c r="N180" s="60"/>
      <c r="O180" s="34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2:47" s="33" customFormat="1" x14ac:dyDescent="0.3">
      <c r="B181" s="42"/>
      <c r="C181" s="42"/>
      <c r="D181" s="43"/>
      <c r="E181" s="282"/>
      <c r="F181" s="282"/>
      <c r="G181" s="58"/>
      <c r="H181" s="59"/>
      <c r="I181" s="59"/>
      <c r="J181" s="59"/>
      <c r="K181" s="59"/>
      <c r="L181" s="59"/>
      <c r="M181" s="59"/>
      <c r="N181" s="60"/>
      <c r="O181" s="34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2:47" s="33" customFormat="1" x14ac:dyDescent="0.3">
      <c r="B182" s="42"/>
      <c r="C182" s="42"/>
      <c r="D182" s="43"/>
      <c r="E182" s="282"/>
      <c r="F182" s="282"/>
      <c r="G182" s="58"/>
      <c r="H182" s="59"/>
      <c r="I182" s="59"/>
      <c r="J182" s="59"/>
      <c r="K182" s="59"/>
      <c r="L182" s="59"/>
      <c r="M182" s="59"/>
      <c r="N182" s="60"/>
      <c r="O182" s="34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2:47" s="33" customFormat="1" x14ac:dyDescent="0.3">
      <c r="B183" s="42"/>
      <c r="C183" s="42"/>
      <c r="D183" s="43"/>
      <c r="E183" s="282"/>
      <c r="F183" s="282"/>
      <c r="G183" s="58"/>
      <c r="H183" s="59"/>
      <c r="I183" s="59"/>
      <c r="J183" s="59"/>
      <c r="K183" s="59"/>
      <c r="L183" s="59"/>
      <c r="M183" s="59"/>
      <c r="N183" s="60"/>
      <c r="O183" s="34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2:47" s="33" customFormat="1" x14ac:dyDescent="0.3">
      <c r="B184" s="42"/>
      <c r="C184" s="42"/>
      <c r="D184" s="43"/>
      <c r="E184" s="282"/>
      <c r="F184" s="282"/>
      <c r="G184" s="58"/>
      <c r="H184" s="59"/>
      <c r="I184" s="59"/>
      <c r="J184" s="59"/>
      <c r="K184" s="59"/>
      <c r="L184" s="59"/>
      <c r="M184" s="59"/>
      <c r="N184" s="60"/>
      <c r="O184" s="34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2:47" s="33" customFormat="1" x14ac:dyDescent="0.3">
      <c r="B185" s="42"/>
      <c r="C185" s="42"/>
      <c r="D185" s="43"/>
      <c r="E185" s="282"/>
      <c r="F185" s="282"/>
      <c r="G185" s="58"/>
      <c r="H185" s="59"/>
      <c r="I185" s="59"/>
      <c r="J185" s="59"/>
      <c r="K185" s="59"/>
      <c r="L185" s="59"/>
      <c r="M185" s="59"/>
      <c r="N185" s="60"/>
      <c r="O185" s="34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2:47" s="33" customFormat="1" x14ac:dyDescent="0.3">
      <c r="B186" s="42"/>
      <c r="C186" s="42"/>
      <c r="D186" s="43"/>
      <c r="E186" s="282"/>
      <c r="F186" s="282"/>
      <c r="G186" s="58"/>
      <c r="H186" s="59"/>
      <c r="I186" s="59"/>
      <c r="J186" s="59"/>
      <c r="K186" s="59"/>
      <c r="L186" s="59"/>
      <c r="M186" s="59"/>
      <c r="N186" s="60"/>
      <c r="O186" s="34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2:47" s="33" customFormat="1" x14ac:dyDescent="0.3">
      <c r="B187" s="42"/>
      <c r="C187" s="42"/>
      <c r="D187" s="43"/>
      <c r="E187" s="282"/>
      <c r="F187" s="282"/>
      <c r="G187" s="58"/>
      <c r="H187" s="59"/>
      <c r="I187" s="59"/>
      <c r="J187" s="59"/>
      <c r="K187" s="59"/>
      <c r="L187" s="59"/>
      <c r="M187" s="59"/>
      <c r="N187" s="60"/>
      <c r="O187" s="34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</row>
    <row r="188" spans="2:47" s="33" customFormat="1" x14ac:dyDescent="0.3">
      <c r="B188" s="42"/>
      <c r="C188" s="42"/>
      <c r="D188" s="43"/>
      <c r="E188" s="282"/>
      <c r="F188" s="282"/>
      <c r="G188" s="58"/>
      <c r="H188" s="59"/>
      <c r="I188" s="59"/>
      <c r="J188" s="59"/>
      <c r="K188" s="59"/>
      <c r="L188" s="59"/>
      <c r="M188" s="59"/>
      <c r="N188" s="60"/>
      <c r="O188" s="34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2:47" s="33" customFormat="1" x14ac:dyDescent="0.3">
      <c r="B189" s="42"/>
      <c r="C189" s="42"/>
      <c r="D189" s="43"/>
      <c r="E189" s="282"/>
      <c r="F189" s="282"/>
      <c r="G189" s="58"/>
      <c r="H189" s="59"/>
      <c r="I189" s="59"/>
      <c r="J189" s="59"/>
      <c r="K189" s="59"/>
      <c r="L189" s="59"/>
      <c r="M189" s="59"/>
      <c r="N189" s="60"/>
      <c r="O189" s="34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2:47" s="33" customFormat="1" x14ac:dyDescent="0.3">
      <c r="B190" s="42"/>
      <c r="C190" s="42"/>
      <c r="D190" s="43"/>
      <c r="E190" s="282"/>
      <c r="F190" s="282"/>
      <c r="G190" s="58"/>
      <c r="H190" s="59"/>
      <c r="I190" s="59"/>
      <c r="J190" s="59"/>
      <c r="K190" s="59"/>
      <c r="L190" s="59"/>
      <c r="M190" s="59"/>
      <c r="N190" s="60"/>
      <c r="O190" s="34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2:47" s="33" customFormat="1" x14ac:dyDescent="0.3">
      <c r="B191" s="42"/>
      <c r="C191" s="42"/>
      <c r="D191" s="43"/>
      <c r="E191" s="282"/>
      <c r="F191" s="282"/>
      <c r="G191" s="58"/>
      <c r="H191" s="59"/>
      <c r="I191" s="59"/>
      <c r="J191" s="59"/>
      <c r="K191" s="59"/>
      <c r="L191" s="59"/>
      <c r="M191" s="59"/>
      <c r="N191" s="60"/>
      <c r="O191" s="34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</row>
    <row r="192" spans="2:47" s="33" customFormat="1" x14ac:dyDescent="0.3">
      <c r="B192" s="42"/>
      <c r="C192" s="42"/>
      <c r="D192" s="43"/>
      <c r="E192" s="282"/>
      <c r="F192" s="282"/>
      <c r="G192" s="58"/>
      <c r="H192" s="59"/>
      <c r="I192" s="59"/>
      <c r="J192" s="59"/>
      <c r="K192" s="59"/>
      <c r="L192" s="59"/>
      <c r="M192" s="59"/>
      <c r="N192" s="60"/>
      <c r="O192" s="34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2:47" s="33" customFormat="1" x14ac:dyDescent="0.3">
      <c r="B193" s="42"/>
      <c r="C193" s="42"/>
      <c r="D193" s="43"/>
      <c r="E193" s="282"/>
      <c r="F193" s="282"/>
      <c r="G193" s="58"/>
      <c r="H193" s="59"/>
      <c r="I193" s="59"/>
      <c r="J193" s="59"/>
      <c r="K193" s="59"/>
      <c r="L193" s="59"/>
      <c r="M193" s="59"/>
      <c r="N193" s="60"/>
      <c r="O193" s="34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2:47" s="33" customFormat="1" x14ac:dyDescent="0.3">
      <c r="B194" s="42"/>
      <c r="C194" s="42"/>
      <c r="D194" s="43"/>
      <c r="E194" s="282"/>
      <c r="F194" s="282"/>
      <c r="G194" s="58"/>
      <c r="H194" s="59"/>
      <c r="I194" s="59"/>
      <c r="J194" s="59"/>
      <c r="K194" s="59"/>
      <c r="L194" s="59"/>
      <c r="M194" s="59"/>
      <c r="N194" s="60"/>
      <c r="O194" s="34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</row>
    <row r="195" spans="2:47" s="33" customFormat="1" x14ac:dyDescent="0.3">
      <c r="B195" s="42"/>
      <c r="C195" s="42"/>
      <c r="D195" s="43"/>
      <c r="E195" s="282"/>
      <c r="F195" s="282"/>
      <c r="G195" s="58"/>
      <c r="H195" s="59"/>
      <c r="I195" s="59"/>
      <c r="J195" s="59"/>
      <c r="K195" s="59"/>
      <c r="L195" s="59"/>
      <c r="M195" s="59"/>
      <c r="N195" s="60"/>
      <c r="O195" s="34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  <row r="196" spans="2:47" s="33" customFormat="1" x14ac:dyDescent="0.3">
      <c r="B196" s="42"/>
      <c r="C196" s="42"/>
      <c r="D196" s="43"/>
      <c r="E196" s="282"/>
      <c r="F196" s="282"/>
      <c r="G196" s="58"/>
      <c r="H196" s="59"/>
      <c r="I196" s="59"/>
      <c r="J196" s="59"/>
      <c r="K196" s="59"/>
      <c r="L196" s="59"/>
      <c r="M196" s="59"/>
      <c r="N196" s="60"/>
      <c r="O196" s="34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</row>
    <row r="197" spans="2:47" s="33" customFormat="1" x14ac:dyDescent="0.3">
      <c r="B197" s="42"/>
      <c r="C197" s="42"/>
      <c r="D197" s="43"/>
      <c r="E197" s="282"/>
      <c r="F197" s="282"/>
      <c r="G197" s="58"/>
      <c r="H197" s="59"/>
      <c r="I197" s="59"/>
      <c r="J197" s="59"/>
      <c r="K197" s="59"/>
      <c r="L197" s="59"/>
      <c r="M197" s="59"/>
      <c r="N197" s="60"/>
      <c r="O197" s="34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</row>
    <row r="198" spans="2:47" s="33" customFormat="1" x14ac:dyDescent="0.3">
      <c r="B198" s="42"/>
      <c r="C198" s="42"/>
      <c r="D198" s="43"/>
      <c r="E198" s="282"/>
      <c r="F198" s="282"/>
      <c r="G198" s="58"/>
      <c r="H198" s="59"/>
      <c r="I198" s="59"/>
      <c r="J198" s="59"/>
      <c r="K198" s="59"/>
      <c r="L198" s="59"/>
      <c r="M198" s="59"/>
      <c r="N198" s="60"/>
      <c r="O198" s="34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</row>
    <row r="199" spans="2:47" s="33" customFormat="1" x14ac:dyDescent="0.3">
      <c r="B199" s="42"/>
      <c r="C199" s="42"/>
      <c r="D199" s="43"/>
      <c r="E199" s="282"/>
      <c r="F199" s="282"/>
      <c r="G199" s="58"/>
      <c r="H199" s="59"/>
      <c r="I199" s="59"/>
      <c r="J199" s="59"/>
      <c r="K199" s="59"/>
      <c r="L199" s="59"/>
      <c r="M199" s="59"/>
      <c r="N199" s="60"/>
      <c r="O199" s="34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</row>
    <row r="200" spans="2:47" s="33" customFormat="1" x14ac:dyDescent="0.3">
      <c r="B200" s="42"/>
      <c r="C200" s="42"/>
      <c r="D200" s="43"/>
      <c r="E200" s="282"/>
      <c r="F200" s="282"/>
      <c r="G200" s="58"/>
      <c r="H200" s="59"/>
      <c r="I200" s="59"/>
      <c r="J200" s="59"/>
      <c r="K200" s="59"/>
      <c r="L200" s="59"/>
      <c r="M200" s="59"/>
      <c r="N200" s="60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</row>
    <row r="201" spans="2:47" s="33" customFormat="1" x14ac:dyDescent="0.3">
      <c r="B201" s="42"/>
      <c r="C201" s="42"/>
      <c r="D201" s="43"/>
      <c r="E201" s="282"/>
      <c r="F201" s="282"/>
      <c r="G201" s="58"/>
      <c r="H201" s="59"/>
      <c r="I201" s="59"/>
      <c r="J201" s="59"/>
      <c r="K201" s="59"/>
      <c r="L201" s="59"/>
      <c r="M201" s="59"/>
      <c r="N201" s="60"/>
      <c r="O201" s="34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</row>
    <row r="202" spans="2:47" s="33" customFormat="1" x14ac:dyDescent="0.3">
      <c r="B202" s="42"/>
      <c r="C202" s="42"/>
      <c r="D202" s="43"/>
      <c r="E202" s="282"/>
      <c r="F202" s="282"/>
      <c r="G202" s="58"/>
      <c r="H202" s="59"/>
      <c r="I202" s="59"/>
      <c r="J202" s="59"/>
      <c r="K202" s="59"/>
      <c r="L202" s="59"/>
      <c r="M202" s="59"/>
      <c r="N202" s="60"/>
      <c r="O202" s="34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</row>
    <row r="203" spans="2:47" s="33" customFormat="1" x14ac:dyDescent="0.3">
      <c r="B203" s="42"/>
      <c r="C203" s="42"/>
      <c r="D203" s="43"/>
      <c r="E203" s="282"/>
      <c r="F203" s="282"/>
      <c r="G203" s="58"/>
      <c r="H203" s="59"/>
      <c r="I203" s="59"/>
      <c r="J203" s="59"/>
      <c r="K203" s="59"/>
      <c r="L203" s="59"/>
      <c r="M203" s="59"/>
      <c r="N203" s="60"/>
      <c r="O203" s="34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</row>
    <row r="204" spans="2:47" s="33" customFormat="1" x14ac:dyDescent="0.3">
      <c r="B204" s="42"/>
      <c r="C204" s="42"/>
      <c r="D204" s="43"/>
      <c r="E204" s="282"/>
      <c r="F204" s="282"/>
      <c r="G204" s="58"/>
      <c r="H204" s="59"/>
      <c r="I204" s="59"/>
      <c r="J204" s="59"/>
      <c r="K204" s="59"/>
      <c r="L204" s="59"/>
      <c r="M204" s="59"/>
      <c r="N204" s="60"/>
      <c r="O204" s="34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</row>
    <row r="205" spans="2:47" s="33" customFormat="1" x14ac:dyDescent="0.3">
      <c r="B205" s="42"/>
      <c r="C205" s="42"/>
      <c r="D205" s="43"/>
      <c r="E205" s="282"/>
      <c r="F205" s="282"/>
      <c r="G205" s="58"/>
      <c r="H205" s="59"/>
      <c r="I205" s="59"/>
      <c r="J205" s="59"/>
      <c r="K205" s="59"/>
      <c r="L205" s="59"/>
      <c r="M205" s="59"/>
      <c r="N205" s="60"/>
      <c r="O205" s="34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</row>
    <row r="206" spans="2:47" s="33" customFormat="1" x14ac:dyDescent="0.3">
      <c r="B206" s="42"/>
      <c r="C206" s="42"/>
      <c r="D206" s="43"/>
      <c r="E206" s="282"/>
      <c r="F206" s="282"/>
      <c r="G206" s="58"/>
      <c r="H206" s="59"/>
      <c r="I206" s="59"/>
      <c r="J206" s="59"/>
      <c r="K206" s="59"/>
      <c r="L206" s="59"/>
      <c r="M206" s="59"/>
      <c r="N206" s="60"/>
      <c r="O206" s="34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</row>
    <row r="207" spans="2:47" s="33" customFormat="1" x14ac:dyDescent="0.3">
      <c r="B207" s="42"/>
      <c r="C207" s="42"/>
      <c r="D207" s="43"/>
      <c r="E207" s="282"/>
      <c r="F207" s="282"/>
      <c r="G207" s="58"/>
      <c r="H207" s="59"/>
      <c r="I207" s="59"/>
      <c r="J207" s="59"/>
      <c r="K207" s="59"/>
      <c r="L207" s="59"/>
      <c r="M207" s="59"/>
      <c r="N207" s="60"/>
      <c r="O207" s="34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</row>
    <row r="208" spans="2:47" s="33" customFormat="1" x14ac:dyDescent="0.3">
      <c r="B208" s="42"/>
      <c r="C208" s="42"/>
      <c r="D208" s="43"/>
      <c r="E208" s="282"/>
      <c r="F208" s="282"/>
      <c r="G208" s="58"/>
      <c r="H208" s="59"/>
      <c r="I208" s="59"/>
      <c r="J208" s="59"/>
      <c r="K208" s="59"/>
      <c r="L208" s="59"/>
      <c r="M208" s="59"/>
      <c r="N208" s="60"/>
      <c r="O208" s="34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</row>
    <row r="209" spans="2:47" s="33" customFormat="1" x14ac:dyDescent="0.3">
      <c r="B209" s="42"/>
      <c r="C209" s="42"/>
      <c r="D209" s="43"/>
      <c r="E209" s="282"/>
      <c r="F209" s="282"/>
      <c r="G209" s="58"/>
      <c r="H209" s="59"/>
      <c r="I209" s="59"/>
      <c r="J209" s="59"/>
      <c r="K209" s="59"/>
      <c r="L209" s="59"/>
      <c r="M209" s="59"/>
      <c r="N209" s="60"/>
      <c r="O209" s="34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</row>
    <row r="210" spans="2:47" s="33" customFormat="1" x14ac:dyDescent="0.3">
      <c r="B210" s="42"/>
      <c r="C210" s="42"/>
      <c r="D210" s="43"/>
      <c r="E210" s="282"/>
      <c r="F210" s="282"/>
      <c r="G210" s="58"/>
      <c r="H210" s="59"/>
      <c r="I210" s="59"/>
      <c r="J210" s="59"/>
      <c r="K210" s="59"/>
      <c r="L210" s="59"/>
      <c r="M210" s="59"/>
      <c r="N210" s="60"/>
      <c r="O210" s="34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</row>
    <row r="211" spans="2:47" s="33" customFormat="1" x14ac:dyDescent="0.3">
      <c r="B211" s="42"/>
      <c r="C211" s="42"/>
      <c r="D211" s="43"/>
      <c r="E211" s="282"/>
      <c r="F211" s="282"/>
      <c r="G211" s="58"/>
      <c r="H211" s="59"/>
      <c r="I211" s="59"/>
      <c r="J211" s="59"/>
      <c r="K211" s="59"/>
      <c r="L211" s="59"/>
      <c r="M211" s="59"/>
      <c r="N211" s="60"/>
      <c r="O211" s="34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</row>
    <row r="212" spans="2:47" s="33" customFormat="1" x14ac:dyDescent="0.3">
      <c r="B212" s="42"/>
      <c r="C212" s="42"/>
      <c r="D212" s="43"/>
      <c r="E212" s="282"/>
      <c r="F212" s="282"/>
      <c r="G212" s="58"/>
      <c r="H212" s="59"/>
      <c r="I212" s="59"/>
      <c r="J212" s="59"/>
      <c r="K212" s="59"/>
      <c r="L212" s="59"/>
      <c r="M212" s="59"/>
      <c r="N212" s="60"/>
      <c r="O212" s="34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</row>
    <row r="213" spans="2:47" s="33" customFormat="1" x14ac:dyDescent="0.3">
      <c r="B213" s="42"/>
      <c r="C213" s="42"/>
      <c r="D213" s="43"/>
      <c r="E213" s="282"/>
      <c r="F213" s="282"/>
      <c r="G213" s="58"/>
      <c r="H213" s="59"/>
      <c r="I213" s="59"/>
      <c r="J213" s="59"/>
      <c r="K213" s="59"/>
      <c r="L213" s="59"/>
      <c r="M213" s="59"/>
      <c r="N213" s="60"/>
      <c r="O213" s="34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</row>
    <row r="214" spans="2:47" s="33" customFormat="1" x14ac:dyDescent="0.3">
      <c r="B214" s="42"/>
      <c r="C214" s="42"/>
      <c r="D214" s="43"/>
      <c r="E214" s="282"/>
      <c r="F214" s="282"/>
      <c r="G214" s="58"/>
      <c r="H214" s="59"/>
      <c r="I214" s="59"/>
      <c r="J214" s="59"/>
      <c r="K214" s="59"/>
      <c r="L214" s="59"/>
      <c r="M214" s="59"/>
      <c r="N214" s="60"/>
      <c r="O214" s="34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</row>
    <row r="215" spans="2:47" s="33" customFormat="1" x14ac:dyDescent="0.3">
      <c r="B215" s="42"/>
      <c r="C215" s="42"/>
      <c r="D215" s="43"/>
      <c r="E215" s="282"/>
      <c r="F215" s="282"/>
      <c r="G215" s="58"/>
      <c r="H215" s="59"/>
      <c r="I215" s="59"/>
      <c r="J215" s="59"/>
      <c r="K215" s="59"/>
      <c r="L215" s="59"/>
      <c r="M215" s="59"/>
      <c r="N215" s="60"/>
      <c r="O215" s="34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</row>
    <row r="216" spans="2:47" s="33" customFormat="1" x14ac:dyDescent="0.3">
      <c r="B216" s="42"/>
      <c r="C216" s="42"/>
      <c r="D216" s="43"/>
      <c r="E216" s="282"/>
      <c r="F216" s="282"/>
      <c r="G216" s="58"/>
      <c r="H216" s="59"/>
      <c r="I216" s="59"/>
      <c r="J216" s="59"/>
      <c r="K216" s="59"/>
      <c r="L216" s="59"/>
      <c r="M216" s="59"/>
      <c r="N216" s="60"/>
      <c r="O216" s="34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</row>
    <row r="217" spans="2:47" s="33" customFormat="1" x14ac:dyDescent="0.3">
      <c r="B217" s="42"/>
      <c r="C217" s="42"/>
      <c r="D217" s="43"/>
      <c r="E217" s="282"/>
      <c r="F217" s="282"/>
      <c r="G217" s="58"/>
      <c r="H217" s="59"/>
      <c r="I217" s="59"/>
      <c r="J217" s="59"/>
      <c r="K217" s="59"/>
      <c r="L217" s="59"/>
      <c r="M217" s="59"/>
      <c r="N217" s="60"/>
      <c r="O217" s="34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</row>
    <row r="218" spans="2:47" s="33" customFormat="1" x14ac:dyDescent="0.3">
      <c r="B218" s="42"/>
      <c r="C218" s="42"/>
      <c r="D218" s="43"/>
      <c r="E218" s="282"/>
      <c r="F218" s="282"/>
      <c r="G218" s="58"/>
      <c r="H218" s="59"/>
      <c r="I218" s="59"/>
      <c r="J218" s="59"/>
      <c r="K218" s="59"/>
      <c r="L218" s="59"/>
      <c r="M218" s="59"/>
      <c r="N218" s="60"/>
      <c r="O218" s="34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</row>
    <row r="219" spans="2:47" s="33" customFormat="1" x14ac:dyDescent="0.3">
      <c r="B219" s="42"/>
      <c r="C219" s="42"/>
      <c r="D219" s="43"/>
      <c r="E219" s="282"/>
      <c r="F219" s="282"/>
      <c r="G219" s="58"/>
      <c r="H219" s="59"/>
      <c r="I219" s="59"/>
      <c r="J219" s="59"/>
      <c r="K219" s="59"/>
      <c r="L219" s="59"/>
      <c r="M219" s="59"/>
      <c r="N219" s="60"/>
      <c r="O219" s="34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</row>
    <row r="220" spans="2:47" s="33" customFormat="1" x14ac:dyDescent="0.3">
      <c r="B220" s="42"/>
      <c r="C220" s="42"/>
      <c r="D220" s="43"/>
      <c r="E220" s="282"/>
      <c r="F220" s="282"/>
      <c r="G220" s="58"/>
      <c r="H220" s="59"/>
      <c r="I220" s="59"/>
      <c r="J220" s="59"/>
      <c r="K220" s="59"/>
      <c r="L220" s="59"/>
      <c r="M220" s="59"/>
      <c r="N220" s="60"/>
      <c r="O220" s="34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</row>
    <row r="221" spans="2:47" s="33" customFormat="1" x14ac:dyDescent="0.3">
      <c r="B221" s="42"/>
      <c r="C221" s="42"/>
      <c r="D221" s="43"/>
      <c r="E221" s="282"/>
      <c r="F221" s="282"/>
      <c r="G221" s="58"/>
      <c r="H221" s="59"/>
      <c r="I221" s="59"/>
      <c r="J221" s="59"/>
      <c r="K221" s="59"/>
      <c r="L221" s="59"/>
      <c r="M221" s="59"/>
      <c r="N221" s="60"/>
      <c r="O221" s="34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</row>
    <row r="222" spans="2:47" s="33" customFormat="1" x14ac:dyDescent="0.3">
      <c r="B222" s="42"/>
      <c r="C222" s="42"/>
      <c r="D222" s="43"/>
      <c r="E222" s="282"/>
      <c r="F222" s="282"/>
      <c r="G222" s="58"/>
      <c r="H222" s="59"/>
      <c r="I222" s="59"/>
      <c r="J222" s="59"/>
      <c r="K222" s="59"/>
      <c r="L222" s="59"/>
      <c r="M222" s="59"/>
      <c r="N222" s="60"/>
      <c r="O222" s="34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</row>
    <row r="223" spans="2:47" s="33" customFormat="1" x14ac:dyDescent="0.3">
      <c r="B223" s="42"/>
      <c r="C223" s="42"/>
      <c r="D223" s="43"/>
      <c r="E223" s="282"/>
      <c r="F223" s="282"/>
      <c r="G223" s="58"/>
      <c r="H223" s="59"/>
      <c r="I223" s="59"/>
      <c r="J223" s="59"/>
      <c r="K223" s="59"/>
      <c r="L223" s="59"/>
      <c r="M223" s="59"/>
      <c r="N223" s="60"/>
      <c r="O223" s="34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</row>
    <row r="224" spans="2:47" s="33" customFormat="1" x14ac:dyDescent="0.3">
      <c r="B224" s="42"/>
      <c r="C224" s="42"/>
      <c r="D224" s="43"/>
      <c r="E224" s="282"/>
      <c r="F224" s="282"/>
      <c r="G224" s="58"/>
      <c r="H224" s="59"/>
      <c r="I224" s="59"/>
      <c r="J224" s="59"/>
      <c r="K224" s="59"/>
      <c r="L224" s="59"/>
      <c r="M224" s="59"/>
      <c r="N224" s="60"/>
      <c r="O224" s="34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</row>
    <row r="225" spans="2:47" s="33" customFormat="1" x14ac:dyDescent="0.3">
      <c r="B225" s="42"/>
      <c r="C225" s="42"/>
      <c r="D225" s="43"/>
      <c r="E225" s="282"/>
      <c r="F225" s="282"/>
      <c r="G225" s="58"/>
      <c r="H225" s="59"/>
      <c r="I225" s="59"/>
      <c r="J225" s="59"/>
      <c r="K225" s="59"/>
      <c r="L225" s="59"/>
      <c r="M225" s="59"/>
      <c r="N225" s="60"/>
      <c r="O225" s="34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</row>
    <row r="226" spans="2:47" s="33" customFormat="1" x14ac:dyDescent="0.3">
      <c r="B226" s="42"/>
      <c r="C226" s="42"/>
      <c r="D226" s="43"/>
      <c r="E226" s="282"/>
      <c r="F226" s="282"/>
      <c r="G226" s="58"/>
      <c r="H226" s="59"/>
      <c r="I226" s="59"/>
      <c r="J226" s="59"/>
      <c r="K226" s="59"/>
      <c r="L226" s="59"/>
      <c r="M226" s="59"/>
      <c r="N226" s="60"/>
      <c r="O226" s="34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</row>
    <row r="227" spans="2:47" s="33" customFormat="1" x14ac:dyDescent="0.3">
      <c r="B227" s="42"/>
      <c r="C227" s="42"/>
      <c r="D227" s="43"/>
      <c r="E227" s="282"/>
      <c r="F227" s="282"/>
      <c r="G227" s="58"/>
      <c r="H227" s="59"/>
      <c r="I227" s="59"/>
      <c r="J227" s="59"/>
      <c r="K227" s="59"/>
      <c r="L227" s="59"/>
      <c r="M227" s="59"/>
      <c r="N227" s="60"/>
      <c r="O227" s="34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</row>
    <row r="228" spans="2:47" s="33" customFormat="1" x14ac:dyDescent="0.3">
      <c r="B228" s="42"/>
      <c r="C228" s="42"/>
      <c r="D228" s="43"/>
      <c r="E228" s="282"/>
      <c r="F228" s="282"/>
      <c r="G228" s="58"/>
      <c r="H228" s="59"/>
      <c r="I228" s="59"/>
      <c r="J228" s="59"/>
      <c r="K228" s="59"/>
      <c r="L228" s="59"/>
      <c r="M228" s="59"/>
      <c r="N228" s="60"/>
      <c r="O228" s="34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</row>
    <row r="229" spans="2:47" s="33" customFormat="1" x14ac:dyDescent="0.3">
      <c r="B229" s="42"/>
      <c r="C229" s="42"/>
      <c r="D229" s="43"/>
      <c r="E229" s="282"/>
      <c r="F229" s="282"/>
      <c r="G229" s="58"/>
      <c r="H229" s="59"/>
      <c r="I229" s="59"/>
      <c r="J229" s="59"/>
      <c r="K229" s="59"/>
      <c r="L229" s="59"/>
      <c r="M229" s="59"/>
      <c r="N229" s="60"/>
      <c r="O229" s="34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</row>
    <row r="230" spans="2:47" s="33" customFormat="1" x14ac:dyDescent="0.3">
      <c r="B230" s="42"/>
      <c r="C230" s="42"/>
      <c r="D230" s="43"/>
      <c r="E230" s="282"/>
      <c r="F230" s="282"/>
      <c r="G230" s="58"/>
      <c r="H230" s="59"/>
      <c r="I230" s="59"/>
      <c r="J230" s="59"/>
      <c r="K230" s="59"/>
      <c r="L230" s="59"/>
      <c r="M230" s="59"/>
      <c r="N230" s="60"/>
      <c r="O230" s="34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</row>
    <row r="231" spans="2:47" s="33" customFormat="1" x14ac:dyDescent="0.3">
      <c r="B231" s="42"/>
      <c r="C231" s="42"/>
      <c r="D231" s="43"/>
      <c r="E231" s="282"/>
      <c r="F231" s="282"/>
      <c r="G231" s="58"/>
      <c r="H231" s="59"/>
      <c r="I231" s="59"/>
      <c r="J231" s="59"/>
      <c r="K231" s="59"/>
      <c r="L231" s="59"/>
      <c r="M231" s="59"/>
      <c r="N231" s="60"/>
      <c r="O231" s="34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</row>
    <row r="232" spans="2:47" s="33" customFormat="1" x14ac:dyDescent="0.3">
      <c r="B232" s="42"/>
      <c r="C232" s="42"/>
      <c r="D232" s="43"/>
      <c r="E232" s="282"/>
      <c r="F232" s="282"/>
      <c r="G232" s="58"/>
      <c r="H232" s="59"/>
      <c r="I232" s="59"/>
      <c r="J232" s="59"/>
      <c r="K232" s="59"/>
      <c r="L232" s="59"/>
      <c r="M232" s="59"/>
      <c r="N232" s="60"/>
      <c r="O232" s="34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</row>
    <row r="233" spans="2:47" s="33" customFormat="1" x14ac:dyDescent="0.3">
      <c r="B233" s="42"/>
      <c r="C233" s="42"/>
      <c r="D233" s="43"/>
      <c r="E233" s="282"/>
      <c r="F233" s="282"/>
      <c r="G233" s="58"/>
      <c r="H233" s="59"/>
      <c r="I233" s="59"/>
      <c r="J233" s="59"/>
      <c r="K233" s="59"/>
      <c r="L233" s="59"/>
      <c r="M233" s="59"/>
      <c r="N233" s="60"/>
      <c r="O233" s="34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</row>
    <row r="234" spans="2:47" s="33" customFormat="1" x14ac:dyDescent="0.3">
      <c r="B234" s="42"/>
      <c r="C234" s="42"/>
      <c r="D234" s="43"/>
      <c r="E234" s="282"/>
      <c r="F234" s="282"/>
      <c r="G234" s="58"/>
      <c r="H234" s="59"/>
      <c r="I234" s="59"/>
      <c r="J234" s="59"/>
      <c r="K234" s="59"/>
      <c r="L234" s="59"/>
      <c r="M234" s="59"/>
      <c r="N234" s="60"/>
      <c r="O234" s="34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</row>
    <row r="235" spans="2:47" s="33" customFormat="1" x14ac:dyDescent="0.3">
      <c r="B235" s="42"/>
      <c r="C235" s="42"/>
      <c r="D235" s="43"/>
      <c r="E235" s="282"/>
      <c r="F235" s="282"/>
      <c r="G235" s="58"/>
      <c r="H235" s="59"/>
      <c r="I235" s="59"/>
      <c r="J235" s="59"/>
      <c r="K235" s="59"/>
      <c r="L235" s="59"/>
      <c r="M235" s="59"/>
      <c r="N235" s="60"/>
      <c r="O235" s="34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</row>
    <row r="236" spans="2:47" s="33" customFormat="1" x14ac:dyDescent="0.3">
      <c r="B236" s="42"/>
      <c r="C236" s="42"/>
      <c r="D236" s="43"/>
      <c r="E236" s="282"/>
      <c r="F236" s="282"/>
      <c r="G236" s="58"/>
      <c r="H236" s="59"/>
      <c r="I236" s="59"/>
      <c r="J236" s="59"/>
      <c r="K236" s="59"/>
      <c r="L236" s="59"/>
      <c r="M236" s="59"/>
      <c r="N236" s="60"/>
      <c r="O236" s="34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</row>
    <row r="237" spans="2:47" s="33" customFormat="1" x14ac:dyDescent="0.3">
      <c r="B237" s="42"/>
      <c r="C237" s="42"/>
      <c r="D237" s="43"/>
      <c r="E237" s="282"/>
      <c r="F237" s="282"/>
      <c r="G237" s="58"/>
      <c r="H237" s="59"/>
      <c r="I237" s="59"/>
      <c r="J237" s="59"/>
      <c r="K237" s="59"/>
      <c r="L237" s="59"/>
      <c r="M237" s="59"/>
      <c r="N237" s="60"/>
      <c r="O237" s="34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</row>
    <row r="238" spans="2:47" s="33" customFormat="1" x14ac:dyDescent="0.3">
      <c r="B238" s="42"/>
      <c r="C238" s="42"/>
      <c r="D238" s="43"/>
      <c r="E238" s="282"/>
      <c r="F238" s="282"/>
      <c r="G238" s="58"/>
      <c r="H238" s="59"/>
      <c r="I238" s="59"/>
      <c r="J238" s="59"/>
      <c r="K238" s="59"/>
      <c r="L238" s="59"/>
      <c r="M238" s="59"/>
      <c r="N238" s="60"/>
      <c r="O238" s="34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</row>
    <row r="239" spans="2:47" s="33" customFormat="1" x14ac:dyDescent="0.3">
      <c r="B239" s="42"/>
      <c r="C239" s="42"/>
      <c r="D239" s="43"/>
      <c r="E239" s="282"/>
      <c r="F239" s="282"/>
      <c r="G239" s="58"/>
      <c r="H239" s="59"/>
      <c r="I239" s="59"/>
      <c r="J239" s="59"/>
      <c r="K239" s="59"/>
      <c r="L239" s="59"/>
      <c r="M239" s="59"/>
      <c r="N239" s="60"/>
      <c r="O239" s="34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</row>
    <row r="240" spans="2:47" s="33" customFormat="1" x14ac:dyDescent="0.3">
      <c r="B240" s="42"/>
      <c r="C240" s="42"/>
      <c r="D240" s="43"/>
      <c r="E240" s="282"/>
      <c r="F240" s="282"/>
      <c r="G240" s="58"/>
      <c r="H240" s="59"/>
      <c r="I240" s="59"/>
      <c r="J240" s="59"/>
      <c r="K240" s="59"/>
      <c r="L240" s="59"/>
      <c r="M240" s="59"/>
      <c r="N240" s="60"/>
      <c r="O240" s="34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</row>
    <row r="241" spans="2:47" s="33" customFormat="1" x14ac:dyDescent="0.3">
      <c r="B241" s="42"/>
      <c r="C241" s="42"/>
      <c r="D241" s="43"/>
      <c r="E241" s="282"/>
      <c r="F241" s="282"/>
      <c r="G241" s="58"/>
      <c r="H241" s="59"/>
      <c r="I241" s="59"/>
      <c r="J241" s="59"/>
      <c r="K241" s="59"/>
      <c r="L241" s="59"/>
      <c r="M241" s="59"/>
      <c r="N241" s="60"/>
      <c r="O241" s="34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2:47" s="33" customFormat="1" x14ac:dyDescent="0.3">
      <c r="B242" s="42"/>
      <c r="C242" s="42"/>
      <c r="D242" s="43"/>
      <c r="E242" s="282"/>
      <c r="F242" s="282"/>
      <c r="G242" s="58"/>
      <c r="H242" s="59"/>
      <c r="I242" s="59"/>
      <c r="J242" s="59"/>
      <c r="K242" s="59"/>
      <c r="L242" s="59"/>
      <c r="M242" s="59"/>
      <c r="N242" s="60"/>
      <c r="O242" s="34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</row>
    <row r="243" spans="2:47" s="33" customFormat="1" x14ac:dyDescent="0.3">
      <c r="B243" s="42"/>
      <c r="C243" s="42"/>
      <c r="D243" s="43"/>
      <c r="E243" s="282"/>
      <c r="F243" s="282"/>
      <c r="G243" s="58"/>
      <c r="H243" s="59"/>
      <c r="I243" s="59"/>
      <c r="J243" s="59"/>
      <c r="K243" s="59"/>
      <c r="L243" s="59"/>
      <c r="M243" s="59"/>
      <c r="N243" s="60"/>
      <c r="O243" s="34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</row>
    <row r="244" spans="2:47" s="33" customFormat="1" x14ac:dyDescent="0.3">
      <c r="B244" s="42"/>
      <c r="C244" s="42"/>
      <c r="D244" s="43"/>
      <c r="E244" s="282"/>
      <c r="F244" s="282"/>
      <c r="G244" s="58"/>
      <c r="H244" s="59"/>
      <c r="I244" s="59"/>
      <c r="J244" s="59"/>
      <c r="K244" s="59"/>
      <c r="L244" s="59"/>
      <c r="M244" s="59"/>
      <c r="N244" s="60"/>
      <c r="O244" s="34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</row>
    <row r="245" spans="2:47" s="33" customFormat="1" x14ac:dyDescent="0.3">
      <c r="B245" s="42"/>
      <c r="C245" s="42"/>
      <c r="D245" s="43"/>
      <c r="E245" s="282"/>
      <c r="F245" s="282"/>
      <c r="G245" s="58"/>
      <c r="H245" s="59"/>
      <c r="I245" s="59"/>
      <c r="J245" s="59"/>
      <c r="K245" s="59"/>
      <c r="L245" s="59"/>
      <c r="M245" s="59"/>
      <c r="N245" s="60"/>
      <c r="O245" s="34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</row>
    <row r="246" spans="2:47" s="33" customFormat="1" x14ac:dyDescent="0.3">
      <c r="B246" s="42"/>
      <c r="C246" s="42"/>
      <c r="D246" s="43"/>
      <c r="E246" s="282"/>
      <c r="F246" s="282"/>
      <c r="G246" s="58"/>
      <c r="H246" s="59"/>
      <c r="I246" s="59"/>
      <c r="J246" s="59"/>
      <c r="K246" s="59"/>
      <c r="L246" s="59"/>
      <c r="M246" s="59"/>
      <c r="N246" s="60"/>
      <c r="O246" s="34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</row>
    <row r="247" spans="2:47" s="33" customFormat="1" x14ac:dyDescent="0.3">
      <c r="B247" s="42"/>
      <c r="C247" s="42"/>
      <c r="D247" s="43"/>
      <c r="E247" s="282"/>
      <c r="F247" s="282"/>
      <c r="G247" s="58"/>
      <c r="H247" s="59"/>
      <c r="I247" s="59"/>
      <c r="J247" s="59"/>
      <c r="K247" s="59"/>
      <c r="L247" s="59"/>
      <c r="M247" s="59"/>
      <c r="N247" s="60"/>
      <c r="O247" s="34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</row>
    <row r="248" spans="2:47" s="33" customFormat="1" x14ac:dyDescent="0.3">
      <c r="B248" s="42"/>
      <c r="C248" s="42"/>
      <c r="D248" s="43"/>
      <c r="E248" s="282"/>
      <c r="F248" s="282"/>
      <c r="G248" s="58"/>
      <c r="H248" s="59"/>
      <c r="I248" s="59"/>
      <c r="J248" s="59"/>
      <c r="K248" s="59"/>
      <c r="L248" s="59"/>
      <c r="M248" s="59"/>
      <c r="N248" s="60"/>
      <c r="O248" s="34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</row>
    <row r="249" spans="2:47" s="33" customFormat="1" x14ac:dyDescent="0.3">
      <c r="B249" s="42"/>
      <c r="C249" s="42"/>
      <c r="D249" s="43"/>
      <c r="E249" s="282"/>
      <c r="F249" s="282"/>
      <c r="G249" s="58"/>
      <c r="H249" s="59"/>
      <c r="I249" s="59"/>
      <c r="J249" s="59"/>
      <c r="K249" s="59"/>
      <c r="L249" s="59"/>
      <c r="M249" s="59"/>
      <c r="N249" s="60"/>
      <c r="O249" s="34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2:47" s="33" customFormat="1" x14ac:dyDescent="0.3">
      <c r="B250" s="42"/>
      <c r="C250" s="42"/>
      <c r="D250" s="43"/>
      <c r="E250" s="282"/>
      <c r="F250" s="282"/>
      <c r="G250" s="58"/>
      <c r="H250" s="59"/>
      <c r="I250" s="59"/>
      <c r="J250" s="59"/>
      <c r="K250" s="59"/>
      <c r="L250" s="59"/>
      <c r="M250" s="59"/>
      <c r="N250" s="60"/>
      <c r="O250" s="34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</row>
    <row r="251" spans="2:47" s="33" customFormat="1" x14ac:dyDescent="0.3">
      <c r="B251" s="42"/>
      <c r="C251" s="42"/>
      <c r="D251" s="43"/>
      <c r="E251" s="282"/>
      <c r="F251" s="282"/>
      <c r="G251" s="58"/>
      <c r="H251" s="59"/>
      <c r="I251" s="59"/>
      <c r="J251" s="59"/>
      <c r="K251" s="59"/>
      <c r="L251" s="59"/>
      <c r="M251" s="59"/>
      <c r="N251" s="60"/>
      <c r="O251" s="34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</row>
    <row r="252" spans="2:47" s="33" customFormat="1" x14ac:dyDescent="0.3">
      <c r="B252" s="42"/>
      <c r="C252" s="42"/>
      <c r="D252" s="43"/>
      <c r="E252" s="282"/>
      <c r="F252" s="282"/>
      <c r="G252" s="58"/>
      <c r="H252" s="59"/>
      <c r="I252" s="59"/>
      <c r="J252" s="59"/>
      <c r="K252" s="59"/>
      <c r="L252" s="59"/>
      <c r="M252" s="59"/>
      <c r="N252" s="60"/>
      <c r="O252" s="34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</row>
    <row r="253" spans="2:47" s="33" customFormat="1" x14ac:dyDescent="0.3">
      <c r="B253" s="42"/>
      <c r="C253" s="42"/>
      <c r="D253" s="43"/>
      <c r="E253" s="282"/>
      <c r="F253" s="282"/>
      <c r="G253" s="58"/>
      <c r="H253" s="59"/>
      <c r="I253" s="59"/>
      <c r="J253" s="59"/>
      <c r="K253" s="59"/>
      <c r="L253" s="59"/>
      <c r="M253" s="59"/>
      <c r="N253" s="60"/>
      <c r="O253" s="34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</row>
    <row r="254" spans="2:47" s="33" customFormat="1" x14ac:dyDescent="0.3">
      <c r="B254" s="42"/>
      <c r="C254" s="42"/>
      <c r="D254" s="43"/>
      <c r="E254" s="282"/>
      <c r="F254" s="282"/>
      <c r="G254" s="58"/>
      <c r="H254" s="59"/>
      <c r="I254" s="59"/>
      <c r="J254" s="59"/>
      <c r="K254" s="59"/>
      <c r="L254" s="59"/>
      <c r="M254" s="59"/>
      <c r="N254" s="60"/>
      <c r="O254" s="34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</row>
    <row r="255" spans="2:47" s="33" customFormat="1" x14ac:dyDescent="0.3">
      <c r="B255" s="42"/>
      <c r="C255" s="42"/>
      <c r="D255" s="43"/>
      <c r="E255" s="282"/>
      <c r="F255" s="282"/>
      <c r="G255" s="58"/>
      <c r="H255" s="59"/>
      <c r="I255" s="59"/>
      <c r="J255" s="59"/>
      <c r="K255" s="59"/>
      <c r="L255" s="59"/>
      <c r="M255" s="59"/>
      <c r="N255" s="60"/>
      <c r="O255" s="34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</row>
    <row r="256" spans="2:47" s="33" customFormat="1" x14ac:dyDescent="0.3">
      <c r="B256" s="42"/>
      <c r="C256" s="42"/>
      <c r="D256" s="43"/>
      <c r="E256" s="282"/>
      <c r="F256" s="282"/>
      <c r="G256" s="58"/>
      <c r="H256" s="59"/>
      <c r="I256" s="59"/>
      <c r="J256" s="59"/>
      <c r="K256" s="59"/>
      <c r="L256" s="59"/>
      <c r="M256" s="59"/>
      <c r="N256" s="60"/>
      <c r="O256" s="34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</row>
    <row r="257" spans="2:47" s="33" customFormat="1" x14ac:dyDescent="0.3">
      <c r="B257" s="42"/>
      <c r="C257" s="42"/>
      <c r="D257" s="43"/>
      <c r="E257" s="282"/>
      <c r="F257" s="282"/>
      <c r="G257" s="58"/>
      <c r="H257" s="59"/>
      <c r="I257" s="59"/>
      <c r="J257" s="59"/>
      <c r="K257" s="59"/>
      <c r="L257" s="59"/>
      <c r="M257" s="59"/>
      <c r="N257" s="60"/>
      <c r="O257" s="34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</row>
    <row r="258" spans="2:47" s="33" customFormat="1" x14ac:dyDescent="0.3">
      <c r="B258" s="42"/>
      <c r="C258" s="42"/>
      <c r="D258" s="43"/>
      <c r="E258" s="282"/>
      <c r="F258" s="282"/>
      <c r="G258" s="58"/>
      <c r="H258" s="59"/>
      <c r="I258" s="59"/>
      <c r="J258" s="59"/>
      <c r="K258" s="59"/>
      <c r="L258" s="59"/>
      <c r="M258" s="59"/>
      <c r="N258" s="60"/>
      <c r="O258" s="34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</row>
    <row r="259" spans="2:47" s="33" customFormat="1" x14ac:dyDescent="0.3">
      <c r="B259" s="42"/>
      <c r="C259" s="42"/>
      <c r="D259" s="43"/>
      <c r="E259" s="282"/>
      <c r="F259" s="282"/>
      <c r="G259" s="58"/>
      <c r="H259" s="59"/>
      <c r="I259" s="59"/>
      <c r="J259" s="59"/>
      <c r="K259" s="59"/>
      <c r="L259" s="59"/>
      <c r="M259" s="59"/>
      <c r="N259" s="60"/>
      <c r="O259" s="34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</row>
    <row r="260" spans="2:47" s="33" customFormat="1" x14ac:dyDescent="0.3">
      <c r="B260" s="42"/>
      <c r="C260" s="42"/>
      <c r="D260" s="43"/>
      <c r="E260" s="282"/>
      <c r="F260" s="282"/>
      <c r="G260" s="58"/>
      <c r="H260" s="59"/>
      <c r="I260" s="59"/>
      <c r="J260" s="59"/>
      <c r="K260" s="59"/>
      <c r="L260" s="59"/>
      <c r="M260" s="59"/>
      <c r="N260" s="60"/>
      <c r="O260" s="34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</row>
    <row r="261" spans="2:47" s="33" customFormat="1" x14ac:dyDescent="0.3">
      <c r="B261" s="42"/>
      <c r="C261" s="42"/>
      <c r="D261" s="43"/>
      <c r="E261" s="282"/>
      <c r="F261" s="282"/>
      <c r="G261" s="58"/>
      <c r="H261" s="59"/>
      <c r="I261" s="59"/>
      <c r="J261" s="59"/>
      <c r="K261" s="59"/>
      <c r="L261" s="59"/>
      <c r="M261" s="59"/>
      <c r="N261" s="60"/>
      <c r="O261" s="34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</row>
    <row r="262" spans="2:47" s="33" customFormat="1" x14ac:dyDescent="0.3">
      <c r="B262" s="42"/>
      <c r="C262" s="42"/>
      <c r="D262" s="43"/>
      <c r="E262" s="282"/>
      <c r="F262" s="282"/>
      <c r="G262" s="58"/>
      <c r="H262" s="59"/>
      <c r="I262" s="59"/>
      <c r="J262" s="59"/>
      <c r="K262" s="59"/>
      <c r="L262" s="59"/>
      <c r="M262" s="59"/>
      <c r="N262" s="60"/>
      <c r="O262" s="34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</row>
    <row r="263" spans="2:47" s="33" customFormat="1" x14ac:dyDescent="0.3">
      <c r="B263" s="42"/>
      <c r="C263" s="42"/>
      <c r="D263" s="43"/>
      <c r="E263" s="282"/>
      <c r="F263" s="282"/>
      <c r="G263" s="58"/>
      <c r="H263" s="59"/>
      <c r="I263" s="59"/>
      <c r="J263" s="59"/>
      <c r="K263" s="59"/>
      <c r="L263" s="59"/>
      <c r="M263" s="59"/>
      <c r="N263" s="60"/>
      <c r="O263" s="34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</row>
    <row r="264" spans="2:47" s="33" customFormat="1" x14ac:dyDescent="0.3">
      <c r="B264" s="42"/>
      <c r="C264" s="42"/>
      <c r="D264" s="43"/>
      <c r="E264" s="282"/>
      <c r="F264" s="282"/>
      <c r="G264" s="58"/>
      <c r="H264" s="59"/>
      <c r="I264" s="59"/>
      <c r="J264" s="59"/>
      <c r="K264" s="59"/>
      <c r="L264" s="59"/>
      <c r="M264" s="59"/>
      <c r="N264" s="60"/>
      <c r="O264" s="34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</row>
    <row r="265" spans="2:47" s="33" customFormat="1" x14ac:dyDescent="0.3">
      <c r="B265" s="42"/>
      <c r="C265" s="42"/>
      <c r="D265" s="43"/>
      <c r="E265" s="282"/>
      <c r="F265" s="282"/>
      <c r="G265" s="58"/>
      <c r="H265" s="59"/>
      <c r="I265" s="59"/>
      <c r="J265" s="59"/>
      <c r="K265" s="59"/>
      <c r="L265" s="59"/>
      <c r="M265" s="59"/>
      <c r="N265" s="60"/>
      <c r="O265" s="34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</row>
    <row r="266" spans="2:47" s="33" customFormat="1" x14ac:dyDescent="0.3">
      <c r="B266" s="42"/>
      <c r="C266" s="42"/>
      <c r="D266" s="43"/>
      <c r="E266" s="282"/>
      <c r="F266" s="282"/>
      <c r="G266" s="58"/>
      <c r="H266" s="59"/>
      <c r="I266" s="59"/>
      <c r="J266" s="59"/>
      <c r="K266" s="59"/>
      <c r="L266" s="59"/>
      <c r="M266" s="59"/>
      <c r="N266" s="60"/>
      <c r="O266" s="34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</row>
    <row r="267" spans="2:47" s="33" customFormat="1" x14ac:dyDescent="0.3">
      <c r="B267" s="42"/>
      <c r="C267" s="42"/>
      <c r="D267" s="43"/>
      <c r="E267" s="282"/>
      <c r="F267" s="282"/>
      <c r="G267" s="58"/>
      <c r="H267" s="59"/>
      <c r="I267" s="59"/>
      <c r="J267" s="59"/>
      <c r="K267" s="59"/>
      <c r="L267" s="59"/>
      <c r="M267" s="59"/>
      <c r="N267" s="60"/>
      <c r="O267" s="34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</row>
    <row r="268" spans="2:47" s="33" customFormat="1" x14ac:dyDescent="0.3">
      <c r="B268" s="42"/>
      <c r="C268" s="42"/>
      <c r="D268" s="43"/>
      <c r="E268" s="282"/>
      <c r="F268" s="282"/>
      <c r="G268" s="58"/>
      <c r="H268" s="59"/>
      <c r="I268" s="59"/>
      <c r="J268" s="59"/>
      <c r="K268" s="59"/>
      <c r="L268" s="59"/>
      <c r="M268" s="59"/>
      <c r="N268" s="60"/>
      <c r="O268" s="34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</row>
    <row r="269" spans="2:47" s="33" customFormat="1" x14ac:dyDescent="0.3">
      <c r="B269" s="42"/>
      <c r="C269" s="42"/>
      <c r="D269" s="43"/>
      <c r="E269" s="282"/>
      <c r="F269" s="282"/>
      <c r="G269" s="58"/>
      <c r="H269" s="59"/>
      <c r="I269" s="59"/>
      <c r="J269" s="59"/>
      <c r="K269" s="59"/>
      <c r="L269" s="59"/>
      <c r="M269" s="59"/>
      <c r="N269" s="60"/>
      <c r="O269" s="34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</row>
    <row r="270" spans="2:47" s="33" customFormat="1" x14ac:dyDescent="0.3">
      <c r="B270" s="42"/>
      <c r="C270" s="42"/>
      <c r="D270" s="43"/>
      <c r="E270" s="282"/>
      <c r="F270" s="282"/>
      <c r="G270" s="58"/>
      <c r="H270" s="59"/>
      <c r="I270" s="59"/>
      <c r="J270" s="59"/>
      <c r="K270" s="59"/>
      <c r="L270" s="59"/>
      <c r="M270" s="59"/>
      <c r="N270" s="60"/>
      <c r="O270" s="34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</row>
    <row r="271" spans="2:47" s="33" customFormat="1" x14ac:dyDescent="0.3">
      <c r="B271" s="42"/>
      <c r="C271" s="42"/>
      <c r="D271" s="43"/>
      <c r="E271" s="282"/>
      <c r="F271" s="282"/>
      <c r="G271" s="58"/>
      <c r="H271" s="59"/>
      <c r="I271" s="59"/>
      <c r="J271" s="59"/>
      <c r="K271" s="59"/>
      <c r="L271" s="59"/>
      <c r="M271" s="59"/>
      <c r="N271" s="60"/>
      <c r="O271" s="34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</row>
    <row r="272" spans="2:47" s="33" customFormat="1" x14ac:dyDescent="0.3">
      <c r="B272" s="42"/>
      <c r="C272" s="42"/>
      <c r="D272" s="43"/>
      <c r="E272" s="282"/>
      <c r="F272" s="282"/>
      <c r="G272" s="58"/>
      <c r="H272" s="59"/>
      <c r="I272" s="59"/>
      <c r="J272" s="59"/>
      <c r="K272" s="59"/>
      <c r="L272" s="59"/>
      <c r="M272" s="59"/>
      <c r="N272" s="60"/>
      <c r="O272" s="34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</row>
    <row r="273" spans="2:47" s="33" customFormat="1" x14ac:dyDescent="0.3">
      <c r="B273" s="42"/>
      <c r="C273" s="42"/>
      <c r="D273" s="43"/>
      <c r="E273" s="282"/>
      <c r="F273" s="282"/>
      <c r="G273" s="58"/>
      <c r="H273" s="59"/>
      <c r="I273" s="59"/>
      <c r="J273" s="59"/>
      <c r="K273" s="59"/>
      <c r="L273" s="59"/>
      <c r="M273" s="59"/>
      <c r="N273" s="60"/>
      <c r="O273" s="34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</row>
    <row r="274" spans="2:47" s="33" customFormat="1" x14ac:dyDescent="0.3">
      <c r="B274" s="42"/>
      <c r="C274" s="42"/>
      <c r="D274" s="43"/>
      <c r="E274" s="282"/>
      <c r="F274" s="282"/>
      <c r="G274" s="58"/>
      <c r="H274" s="59"/>
      <c r="I274" s="59"/>
      <c r="J274" s="59"/>
      <c r="K274" s="59"/>
      <c r="L274" s="59"/>
      <c r="M274" s="59"/>
      <c r="N274" s="60"/>
      <c r="O274" s="34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</row>
    <row r="275" spans="2:47" s="33" customFormat="1" x14ac:dyDescent="0.3">
      <c r="B275" s="42"/>
      <c r="C275" s="42"/>
      <c r="D275" s="43"/>
      <c r="E275" s="282"/>
      <c r="F275" s="282"/>
      <c r="G275" s="58"/>
      <c r="H275" s="59"/>
      <c r="I275" s="59"/>
      <c r="J275" s="59"/>
      <c r="K275" s="59"/>
      <c r="L275" s="59"/>
      <c r="M275" s="59"/>
      <c r="N275" s="60"/>
      <c r="O275" s="34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</row>
    <row r="276" spans="2:47" s="33" customFormat="1" x14ac:dyDescent="0.3">
      <c r="B276" s="42"/>
      <c r="C276" s="42"/>
      <c r="D276" s="43"/>
      <c r="E276" s="282"/>
      <c r="F276" s="282"/>
      <c r="G276" s="58"/>
      <c r="H276" s="59"/>
      <c r="I276" s="59"/>
      <c r="J276" s="59"/>
      <c r="K276" s="59"/>
      <c r="L276" s="59"/>
      <c r="M276" s="59"/>
      <c r="N276" s="60"/>
      <c r="O276" s="34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</row>
    <row r="277" spans="2:47" s="33" customFormat="1" x14ac:dyDescent="0.3">
      <c r="B277" s="42"/>
      <c r="C277" s="42"/>
      <c r="D277" s="43"/>
      <c r="E277" s="282"/>
      <c r="F277" s="282"/>
      <c r="G277" s="58"/>
      <c r="H277" s="59"/>
      <c r="I277" s="59"/>
      <c r="J277" s="59"/>
      <c r="K277" s="59"/>
      <c r="L277" s="59"/>
      <c r="M277" s="59"/>
      <c r="N277" s="60"/>
      <c r="O277" s="34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</row>
    <row r="278" spans="2:47" s="33" customFormat="1" x14ac:dyDescent="0.3">
      <c r="B278" s="42"/>
      <c r="C278" s="42"/>
      <c r="D278" s="43"/>
      <c r="E278" s="282"/>
      <c r="F278" s="282"/>
      <c r="G278" s="58"/>
      <c r="H278" s="59"/>
      <c r="I278" s="59"/>
      <c r="J278" s="59"/>
      <c r="K278" s="59"/>
      <c r="L278" s="59"/>
      <c r="M278" s="59"/>
      <c r="N278" s="60"/>
      <c r="O278" s="34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</row>
    <row r="279" spans="2:47" s="33" customFormat="1" x14ac:dyDescent="0.3">
      <c r="B279" s="42"/>
      <c r="C279" s="42"/>
      <c r="D279" s="43"/>
      <c r="E279" s="282"/>
      <c r="F279" s="282"/>
      <c r="G279" s="58"/>
      <c r="H279" s="59"/>
      <c r="I279" s="59"/>
      <c r="J279" s="59"/>
      <c r="K279" s="59"/>
      <c r="L279" s="59"/>
      <c r="M279" s="59"/>
      <c r="N279" s="60"/>
      <c r="O279" s="34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</row>
    <row r="280" spans="2:47" s="33" customFormat="1" x14ac:dyDescent="0.3">
      <c r="B280" s="42"/>
      <c r="C280" s="42"/>
      <c r="D280" s="43"/>
      <c r="E280" s="282"/>
      <c r="F280" s="282"/>
      <c r="G280" s="58"/>
      <c r="H280" s="59"/>
      <c r="I280" s="59"/>
      <c r="J280" s="59"/>
      <c r="K280" s="59"/>
      <c r="L280" s="59"/>
      <c r="M280" s="59"/>
      <c r="N280" s="60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</row>
    <row r="281" spans="2:47" s="33" customFormat="1" x14ac:dyDescent="0.3">
      <c r="B281" s="42"/>
      <c r="C281" s="42"/>
      <c r="D281" s="43"/>
      <c r="E281" s="282"/>
      <c r="F281" s="282"/>
      <c r="G281" s="58"/>
      <c r="H281" s="59"/>
      <c r="I281" s="59"/>
      <c r="J281" s="59"/>
      <c r="K281" s="59"/>
      <c r="L281" s="59"/>
      <c r="M281" s="59"/>
      <c r="N281" s="60"/>
      <c r="O281" s="34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</row>
    <row r="282" spans="2:47" s="33" customFormat="1" x14ac:dyDescent="0.3">
      <c r="B282" s="42"/>
      <c r="C282" s="42"/>
      <c r="D282" s="43"/>
      <c r="E282" s="282"/>
      <c r="F282" s="282"/>
      <c r="G282" s="58"/>
      <c r="H282" s="59"/>
      <c r="I282" s="59"/>
      <c r="J282" s="59"/>
      <c r="K282" s="59"/>
      <c r="L282" s="59"/>
      <c r="M282" s="59"/>
      <c r="N282" s="60"/>
      <c r="O282" s="34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</row>
    <row r="283" spans="2:47" s="33" customFormat="1" x14ac:dyDescent="0.3">
      <c r="B283" s="42"/>
      <c r="C283" s="42"/>
      <c r="D283" s="43"/>
      <c r="E283" s="282"/>
      <c r="F283" s="282"/>
      <c r="G283" s="58"/>
      <c r="H283" s="59"/>
      <c r="I283" s="59"/>
      <c r="J283" s="59"/>
      <c r="K283" s="59"/>
      <c r="L283" s="59"/>
      <c r="M283" s="59"/>
      <c r="N283" s="60"/>
      <c r="O283" s="34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</row>
    <row r="284" spans="2:47" s="33" customFormat="1" x14ac:dyDescent="0.3">
      <c r="B284" s="42"/>
      <c r="C284" s="42"/>
      <c r="D284" s="43"/>
      <c r="E284" s="282"/>
      <c r="F284" s="282"/>
      <c r="G284" s="58"/>
      <c r="H284" s="59"/>
      <c r="I284" s="59"/>
      <c r="J284" s="59"/>
      <c r="K284" s="59"/>
      <c r="L284" s="59"/>
      <c r="M284" s="59"/>
      <c r="N284" s="60"/>
      <c r="O284" s="34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</row>
    <row r="285" spans="2:47" s="33" customFormat="1" x14ac:dyDescent="0.3">
      <c r="B285" s="42"/>
      <c r="C285" s="42"/>
      <c r="D285" s="43"/>
      <c r="E285" s="282"/>
      <c r="F285" s="282"/>
      <c r="G285" s="58"/>
      <c r="H285" s="59"/>
      <c r="I285" s="59"/>
      <c r="J285" s="59"/>
      <c r="K285" s="59"/>
      <c r="L285" s="59"/>
      <c r="M285" s="59"/>
      <c r="N285" s="60"/>
      <c r="O285" s="34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</row>
    <row r="286" spans="2:47" s="33" customFormat="1" x14ac:dyDescent="0.3">
      <c r="B286" s="42"/>
      <c r="C286" s="42"/>
      <c r="D286" s="43"/>
      <c r="E286" s="282"/>
      <c r="F286" s="282"/>
      <c r="G286" s="58"/>
      <c r="H286" s="59"/>
      <c r="I286" s="59"/>
      <c r="J286" s="59"/>
      <c r="K286" s="59"/>
      <c r="L286" s="59"/>
      <c r="M286" s="59"/>
      <c r="N286" s="60"/>
      <c r="O286" s="34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</row>
    <row r="287" spans="2:47" s="33" customFormat="1" x14ac:dyDescent="0.3">
      <c r="B287" s="42"/>
      <c r="C287" s="42"/>
      <c r="D287" s="43"/>
      <c r="E287" s="282"/>
      <c r="F287" s="282"/>
      <c r="G287" s="58"/>
      <c r="H287" s="59"/>
      <c r="I287" s="59"/>
      <c r="J287" s="59"/>
      <c r="K287" s="59"/>
      <c r="L287" s="59"/>
      <c r="M287" s="59"/>
      <c r="N287" s="60"/>
      <c r="O287" s="34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</row>
    <row r="288" spans="2:47" s="33" customFormat="1" x14ac:dyDescent="0.3">
      <c r="B288" s="42"/>
      <c r="C288" s="42"/>
      <c r="D288" s="43"/>
      <c r="E288" s="282"/>
      <c r="F288" s="282"/>
      <c r="G288" s="58"/>
      <c r="H288" s="59"/>
      <c r="I288" s="59"/>
      <c r="J288" s="59"/>
      <c r="K288" s="59"/>
      <c r="L288" s="59"/>
      <c r="M288" s="59"/>
      <c r="N288" s="60"/>
      <c r="O288" s="34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</row>
    <row r="289" spans="2:47" s="33" customFormat="1" x14ac:dyDescent="0.3">
      <c r="B289" s="42"/>
      <c r="C289" s="42"/>
      <c r="D289" s="43"/>
      <c r="E289" s="282"/>
      <c r="F289" s="282"/>
      <c r="G289" s="58"/>
      <c r="H289" s="59"/>
      <c r="I289" s="59"/>
      <c r="J289" s="59"/>
      <c r="K289" s="59"/>
      <c r="L289" s="59"/>
      <c r="M289" s="59"/>
      <c r="N289" s="60"/>
      <c r="O289" s="34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</row>
    <row r="290" spans="2:47" s="33" customFormat="1" x14ac:dyDescent="0.3">
      <c r="B290" s="42"/>
      <c r="C290" s="42"/>
      <c r="D290" s="43"/>
      <c r="E290" s="282"/>
      <c r="F290" s="282"/>
      <c r="G290" s="58"/>
      <c r="H290" s="59"/>
      <c r="I290" s="59"/>
      <c r="J290" s="59"/>
      <c r="K290" s="59"/>
      <c r="L290" s="59"/>
      <c r="M290" s="59"/>
      <c r="N290" s="60"/>
      <c r="O290" s="34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</row>
    <row r="291" spans="2:47" s="33" customFormat="1" x14ac:dyDescent="0.3">
      <c r="B291" s="42"/>
      <c r="C291" s="42"/>
      <c r="D291" s="43"/>
      <c r="E291" s="282"/>
      <c r="F291" s="282"/>
      <c r="G291" s="58"/>
      <c r="H291" s="59"/>
      <c r="I291" s="59"/>
      <c r="J291" s="59"/>
      <c r="K291" s="59"/>
      <c r="L291" s="59"/>
      <c r="M291" s="59"/>
      <c r="N291" s="60"/>
      <c r="O291" s="34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</row>
    <row r="292" spans="2:47" s="33" customFormat="1" x14ac:dyDescent="0.3">
      <c r="B292" s="42"/>
      <c r="C292" s="42"/>
      <c r="D292" s="43"/>
      <c r="E292" s="282"/>
      <c r="F292" s="282"/>
      <c r="G292" s="58"/>
      <c r="H292" s="59"/>
      <c r="I292" s="59"/>
      <c r="J292" s="59"/>
      <c r="K292" s="59"/>
      <c r="L292" s="59"/>
      <c r="M292" s="59"/>
      <c r="N292" s="60"/>
      <c r="O292" s="34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</row>
    <row r="293" spans="2:47" s="33" customFormat="1" x14ac:dyDescent="0.3">
      <c r="B293" s="42"/>
      <c r="C293" s="42"/>
      <c r="D293" s="43"/>
      <c r="E293" s="282"/>
      <c r="F293" s="282"/>
      <c r="G293" s="58"/>
      <c r="H293" s="59"/>
      <c r="I293" s="59"/>
      <c r="J293" s="59"/>
      <c r="K293" s="59"/>
      <c r="L293" s="59"/>
      <c r="M293" s="59"/>
      <c r="N293" s="60"/>
      <c r="O293" s="34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</row>
    <row r="294" spans="2:47" s="33" customFormat="1" x14ac:dyDescent="0.3">
      <c r="B294" s="42"/>
      <c r="C294" s="42"/>
      <c r="D294" s="43"/>
      <c r="E294" s="282"/>
      <c r="F294" s="282"/>
      <c r="G294" s="58"/>
      <c r="H294" s="59"/>
      <c r="I294" s="59"/>
      <c r="J294" s="59"/>
      <c r="K294" s="59"/>
      <c r="L294" s="59"/>
      <c r="M294" s="59"/>
      <c r="N294" s="60"/>
      <c r="O294" s="34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</row>
    <row r="295" spans="2:47" s="33" customFormat="1" x14ac:dyDescent="0.3">
      <c r="B295" s="42"/>
      <c r="C295" s="42"/>
      <c r="D295" s="43"/>
      <c r="E295" s="282"/>
      <c r="F295" s="282"/>
      <c r="G295" s="58"/>
      <c r="H295" s="59"/>
      <c r="I295" s="59"/>
      <c r="J295" s="59"/>
      <c r="K295" s="59"/>
      <c r="L295" s="59"/>
      <c r="M295" s="59"/>
      <c r="N295" s="60"/>
      <c r="O295" s="34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</row>
    <row r="296" spans="2:47" s="33" customFormat="1" x14ac:dyDescent="0.3">
      <c r="B296" s="42"/>
      <c r="C296" s="42"/>
      <c r="D296" s="43"/>
      <c r="E296" s="282"/>
      <c r="F296" s="282"/>
      <c r="G296" s="58"/>
      <c r="H296" s="59"/>
      <c r="I296" s="59"/>
      <c r="J296" s="59"/>
      <c r="K296" s="59"/>
      <c r="L296" s="59"/>
      <c r="M296" s="59"/>
      <c r="N296" s="60"/>
      <c r="O296" s="34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</row>
    <row r="297" spans="2:47" s="33" customFormat="1" x14ac:dyDescent="0.3">
      <c r="B297" s="42"/>
      <c r="C297" s="42"/>
      <c r="D297" s="43"/>
      <c r="E297" s="282"/>
      <c r="F297" s="282"/>
      <c r="G297" s="58"/>
      <c r="H297" s="59"/>
      <c r="I297" s="59"/>
      <c r="J297" s="59"/>
      <c r="K297" s="59"/>
      <c r="L297" s="59"/>
      <c r="M297" s="59"/>
      <c r="N297" s="60"/>
      <c r="O297" s="34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</row>
    <row r="298" spans="2:47" s="33" customFormat="1" x14ac:dyDescent="0.3">
      <c r="B298" s="42"/>
      <c r="C298" s="42"/>
      <c r="D298" s="43"/>
      <c r="E298" s="282"/>
      <c r="F298" s="282"/>
      <c r="G298" s="58"/>
      <c r="H298" s="59"/>
      <c r="I298" s="59"/>
      <c r="J298" s="59"/>
      <c r="K298" s="59"/>
      <c r="L298" s="59"/>
      <c r="M298" s="59"/>
      <c r="N298" s="60"/>
      <c r="O298" s="34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</row>
    <row r="299" spans="2:47" s="33" customFormat="1" x14ac:dyDescent="0.3">
      <c r="B299" s="42"/>
      <c r="C299" s="42"/>
      <c r="D299" s="43"/>
      <c r="E299" s="282"/>
      <c r="F299" s="282"/>
      <c r="G299" s="58"/>
      <c r="H299" s="59"/>
      <c r="I299" s="59"/>
      <c r="J299" s="59"/>
      <c r="K299" s="59"/>
      <c r="L299" s="59"/>
      <c r="M299" s="59"/>
      <c r="N299" s="60"/>
      <c r="O299" s="34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</row>
    <row r="300" spans="2:47" s="33" customFormat="1" x14ac:dyDescent="0.3">
      <c r="B300" s="42"/>
      <c r="C300" s="42"/>
      <c r="D300" s="43"/>
      <c r="E300" s="282"/>
      <c r="F300" s="282"/>
      <c r="G300" s="58"/>
      <c r="H300" s="59"/>
      <c r="I300" s="59"/>
      <c r="J300" s="59"/>
      <c r="K300" s="59"/>
      <c r="L300" s="59"/>
      <c r="M300" s="59"/>
      <c r="N300" s="60"/>
      <c r="O300" s="34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</row>
    <row r="301" spans="2:47" s="33" customFormat="1" x14ac:dyDescent="0.3">
      <c r="B301" s="42"/>
      <c r="C301" s="42"/>
      <c r="D301" s="43"/>
      <c r="E301" s="282"/>
      <c r="F301" s="282"/>
      <c r="G301" s="58"/>
      <c r="H301" s="59"/>
      <c r="I301" s="59"/>
      <c r="J301" s="59"/>
      <c r="K301" s="59"/>
      <c r="L301" s="59"/>
      <c r="M301" s="59"/>
      <c r="N301" s="60"/>
      <c r="O301" s="34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</row>
    <row r="302" spans="2:47" s="33" customFormat="1" x14ac:dyDescent="0.3">
      <c r="B302" s="42"/>
      <c r="C302" s="42"/>
      <c r="D302" s="43"/>
      <c r="E302" s="282"/>
      <c r="F302" s="282"/>
      <c r="G302" s="58"/>
      <c r="H302" s="59"/>
      <c r="I302" s="59"/>
      <c r="J302" s="59"/>
      <c r="K302" s="59"/>
      <c r="L302" s="59"/>
      <c r="M302" s="59"/>
      <c r="N302" s="60"/>
      <c r="O302" s="34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</row>
    <row r="303" spans="2:47" s="33" customFormat="1" x14ac:dyDescent="0.3">
      <c r="B303" s="42"/>
      <c r="C303" s="42"/>
      <c r="D303" s="43"/>
      <c r="E303" s="282"/>
      <c r="F303" s="282"/>
      <c r="G303" s="58"/>
      <c r="H303" s="59"/>
      <c r="I303" s="59"/>
      <c r="J303" s="59"/>
      <c r="K303" s="59"/>
      <c r="L303" s="59"/>
      <c r="M303" s="59"/>
      <c r="N303" s="60"/>
      <c r="O303" s="34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</row>
    <row r="304" spans="2:47" s="33" customFormat="1" x14ac:dyDescent="0.3">
      <c r="B304" s="42"/>
      <c r="C304" s="42"/>
      <c r="D304" s="43"/>
      <c r="E304" s="282"/>
      <c r="F304" s="282"/>
      <c r="G304" s="58"/>
      <c r="H304" s="59"/>
      <c r="I304" s="59"/>
      <c r="J304" s="59"/>
      <c r="K304" s="59"/>
      <c r="L304" s="59"/>
      <c r="M304" s="59"/>
      <c r="N304" s="60"/>
      <c r="O304" s="34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</row>
    <row r="305" spans="2:47" s="33" customFormat="1" x14ac:dyDescent="0.3">
      <c r="B305" s="42"/>
      <c r="C305" s="42"/>
      <c r="D305" s="43"/>
      <c r="E305" s="282"/>
      <c r="F305" s="282"/>
      <c r="G305" s="58"/>
      <c r="H305" s="59"/>
      <c r="I305" s="59"/>
      <c r="J305" s="59"/>
      <c r="K305" s="59"/>
      <c r="L305" s="59"/>
      <c r="M305" s="59"/>
      <c r="N305" s="60"/>
      <c r="O305" s="34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</row>
    <row r="306" spans="2:47" s="33" customFormat="1" x14ac:dyDescent="0.3">
      <c r="B306" s="42"/>
      <c r="C306" s="42"/>
      <c r="D306" s="43"/>
      <c r="E306" s="282"/>
      <c r="F306" s="282"/>
      <c r="G306" s="58"/>
      <c r="H306" s="59"/>
      <c r="I306" s="59"/>
      <c r="J306" s="59"/>
      <c r="K306" s="59"/>
      <c r="L306" s="59"/>
      <c r="M306" s="59"/>
      <c r="N306" s="60"/>
      <c r="O306" s="34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</row>
    <row r="307" spans="2:47" s="33" customFormat="1" x14ac:dyDescent="0.3">
      <c r="B307" s="42"/>
      <c r="C307" s="42"/>
      <c r="D307" s="43"/>
      <c r="E307" s="282"/>
      <c r="F307" s="282"/>
      <c r="G307" s="58"/>
      <c r="H307" s="59"/>
      <c r="I307" s="59"/>
      <c r="J307" s="59"/>
      <c r="K307" s="59"/>
      <c r="L307" s="59"/>
      <c r="M307" s="59"/>
      <c r="N307" s="60"/>
      <c r="O307" s="34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</row>
    <row r="308" spans="2:47" s="33" customFormat="1" x14ac:dyDescent="0.3">
      <c r="B308" s="42"/>
      <c r="C308" s="42"/>
      <c r="D308" s="43"/>
      <c r="E308" s="282"/>
      <c r="F308" s="282"/>
      <c r="G308" s="58"/>
      <c r="H308" s="59"/>
      <c r="I308" s="59"/>
      <c r="J308" s="59"/>
      <c r="K308" s="59"/>
      <c r="L308" s="59"/>
      <c r="M308" s="59"/>
      <c r="N308" s="60"/>
      <c r="O308" s="34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</row>
    <row r="309" spans="2:47" s="33" customFormat="1" x14ac:dyDescent="0.3">
      <c r="B309" s="42"/>
      <c r="C309" s="42"/>
      <c r="D309" s="43"/>
      <c r="E309" s="282"/>
      <c r="F309" s="282"/>
      <c r="G309" s="58"/>
      <c r="H309" s="59"/>
      <c r="I309" s="59"/>
      <c r="J309" s="59"/>
      <c r="K309" s="59"/>
      <c r="L309" s="59"/>
      <c r="M309" s="59"/>
      <c r="N309" s="60"/>
      <c r="O309" s="34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</row>
    <row r="310" spans="2:47" s="33" customFormat="1" x14ac:dyDescent="0.3">
      <c r="B310" s="42"/>
      <c r="C310" s="42"/>
      <c r="D310" s="43"/>
      <c r="E310" s="282"/>
      <c r="F310" s="282"/>
      <c r="G310" s="58"/>
      <c r="H310" s="59"/>
      <c r="I310" s="59"/>
      <c r="J310" s="59"/>
      <c r="K310" s="59"/>
      <c r="L310" s="59"/>
      <c r="M310" s="59"/>
      <c r="N310" s="60"/>
      <c r="O310" s="34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</row>
    <row r="311" spans="2:47" s="33" customFormat="1" x14ac:dyDescent="0.3">
      <c r="B311" s="42"/>
      <c r="C311" s="42"/>
      <c r="D311" s="43"/>
      <c r="E311" s="282"/>
      <c r="F311" s="282"/>
      <c r="G311" s="58"/>
      <c r="H311" s="59"/>
      <c r="I311" s="59"/>
      <c r="J311" s="59"/>
      <c r="K311" s="59"/>
      <c r="L311" s="59"/>
      <c r="M311" s="59"/>
      <c r="N311" s="60"/>
      <c r="O311" s="34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</row>
    <row r="312" spans="2:47" s="33" customFormat="1" x14ac:dyDescent="0.3">
      <c r="B312" s="42"/>
      <c r="C312" s="42"/>
      <c r="D312" s="43"/>
      <c r="E312" s="282"/>
      <c r="F312" s="282"/>
      <c r="G312" s="58"/>
      <c r="H312" s="59"/>
      <c r="I312" s="59"/>
      <c r="J312" s="59"/>
      <c r="K312" s="59"/>
      <c r="L312" s="59"/>
      <c r="M312" s="59"/>
      <c r="N312" s="60"/>
      <c r="O312" s="34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2:47" s="33" customFormat="1" x14ac:dyDescent="0.3">
      <c r="B313" s="42"/>
      <c r="C313" s="42"/>
      <c r="D313" s="43"/>
      <c r="E313" s="282"/>
      <c r="F313" s="282"/>
      <c r="G313" s="58"/>
      <c r="H313" s="59"/>
      <c r="I313" s="59"/>
      <c r="J313" s="59"/>
      <c r="K313" s="59"/>
      <c r="L313" s="59"/>
      <c r="M313" s="59"/>
      <c r="N313" s="60"/>
      <c r="O313" s="34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</row>
    <row r="314" spans="2:47" s="33" customFormat="1" x14ac:dyDescent="0.3">
      <c r="B314" s="42"/>
      <c r="C314" s="42"/>
      <c r="D314" s="43"/>
      <c r="E314" s="282"/>
      <c r="F314" s="282"/>
      <c r="G314" s="58"/>
      <c r="H314" s="59"/>
      <c r="I314" s="59"/>
      <c r="J314" s="59"/>
      <c r="K314" s="59"/>
      <c r="L314" s="59"/>
      <c r="M314" s="59"/>
      <c r="N314" s="60"/>
      <c r="O314" s="34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</row>
    <row r="315" spans="2:47" s="33" customFormat="1" x14ac:dyDescent="0.3">
      <c r="B315" s="42"/>
      <c r="C315" s="42"/>
      <c r="D315" s="43"/>
      <c r="E315" s="282"/>
      <c r="F315" s="282"/>
      <c r="G315" s="58"/>
      <c r="H315" s="59"/>
      <c r="I315" s="59"/>
      <c r="J315" s="59"/>
      <c r="K315" s="59"/>
      <c r="L315" s="59"/>
      <c r="M315" s="59"/>
      <c r="N315" s="60"/>
      <c r="O315" s="34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</row>
    <row r="316" spans="2:47" s="33" customFormat="1" x14ac:dyDescent="0.3">
      <c r="B316" s="42"/>
      <c r="C316" s="42"/>
      <c r="D316" s="43"/>
      <c r="E316" s="282"/>
      <c r="F316" s="282"/>
      <c r="G316" s="58"/>
      <c r="H316" s="59"/>
      <c r="I316" s="59"/>
      <c r="J316" s="59"/>
      <c r="K316" s="59"/>
      <c r="L316" s="59"/>
      <c r="M316" s="59"/>
      <c r="N316" s="60"/>
      <c r="O316" s="34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</row>
    <row r="317" spans="2:47" s="33" customFormat="1" x14ac:dyDescent="0.3">
      <c r="B317" s="42"/>
      <c r="C317" s="42"/>
      <c r="D317" s="43"/>
      <c r="E317" s="282"/>
      <c r="F317" s="282"/>
      <c r="G317" s="58"/>
      <c r="H317" s="59"/>
      <c r="I317" s="59"/>
      <c r="J317" s="59"/>
      <c r="K317" s="59"/>
      <c r="L317" s="59"/>
      <c r="M317" s="59"/>
      <c r="N317" s="60"/>
      <c r="O317" s="34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</row>
    <row r="318" spans="2:47" s="33" customFormat="1" x14ac:dyDescent="0.3">
      <c r="B318" s="42"/>
      <c r="C318" s="42"/>
      <c r="D318" s="43"/>
      <c r="E318" s="282"/>
      <c r="F318" s="282"/>
      <c r="G318" s="58"/>
      <c r="H318" s="59"/>
      <c r="I318" s="59"/>
      <c r="J318" s="59"/>
      <c r="K318" s="59"/>
      <c r="L318" s="59"/>
      <c r="M318" s="59"/>
      <c r="N318" s="60"/>
      <c r="O318" s="34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</row>
    <row r="319" spans="2:47" s="33" customFormat="1" x14ac:dyDescent="0.3">
      <c r="B319" s="42"/>
      <c r="C319" s="42"/>
      <c r="D319" s="43"/>
      <c r="E319" s="282"/>
      <c r="F319" s="282"/>
      <c r="G319" s="58"/>
      <c r="H319" s="59"/>
      <c r="I319" s="59"/>
      <c r="J319" s="59"/>
      <c r="K319" s="59"/>
      <c r="L319" s="59"/>
      <c r="M319" s="59"/>
      <c r="N319" s="60"/>
      <c r="O319" s="34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</row>
    <row r="320" spans="2:47" s="33" customFormat="1" x14ac:dyDescent="0.3">
      <c r="B320" s="42"/>
      <c r="C320" s="42"/>
      <c r="D320" s="43"/>
      <c r="E320" s="282"/>
      <c r="F320" s="282"/>
      <c r="G320" s="58"/>
      <c r="H320" s="59"/>
      <c r="I320" s="59"/>
      <c r="J320" s="59"/>
      <c r="K320" s="59"/>
      <c r="L320" s="59"/>
      <c r="M320" s="59"/>
      <c r="N320" s="60"/>
      <c r="O320" s="34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</row>
    <row r="321" spans="2:47" s="33" customFormat="1" x14ac:dyDescent="0.3">
      <c r="B321" s="42"/>
      <c r="C321" s="42"/>
      <c r="D321" s="43"/>
      <c r="E321" s="282"/>
      <c r="F321" s="282"/>
      <c r="G321" s="58"/>
      <c r="H321" s="59"/>
      <c r="I321" s="59"/>
      <c r="J321" s="59"/>
      <c r="K321" s="59"/>
      <c r="L321" s="59"/>
      <c r="M321" s="59"/>
      <c r="N321" s="60"/>
      <c r="O321" s="34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</row>
    <row r="322" spans="2:47" s="33" customFormat="1" x14ac:dyDescent="0.3">
      <c r="B322" s="42"/>
      <c r="C322" s="42"/>
      <c r="D322" s="43"/>
      <c r="E322" s="282"/>
      <c r="F322" s="282"/>
      <c r="G322" s="58"/>
      <c r="H322" s="59"/>
      <c r="I322" s="59"/>
      <c r="J322" s="59"/>
      <c r="K322" s="59"/>
      <c r="L322" s="59"/>
      <c r="M322" s="59"/>
      <c r="N322" s="60"/>
      <c r="O322" s="34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</row>
    <row r="323" spans="2:47" s="33" customFormat="1" x14ac:dyDescent="0.3">
      <c r="B323" s="42"/>
      <c r="C323" s="42"/>
      <c r="D323" s="43"/>
      <c r="E323" s="282"/>
      <c r="F323" s="282"/>
      <c r="G323" s="58"/>
      <c r="H323" s="59"/>
      <c r="I323" s="59"/>
      <c r="J323" s="59"/>
      <c r="K323" s="59"/>
      <c r="L323" s="59"/>
      <c r="M323" s="59"/>
      <c r="N323" s="60"/>
      <c r="O323" s="34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</row>
    <row r="324" spans="2:47" s="33" customFormat="1" x14ac:dyDescent="0.3">
      <c r="B324" s="42"/>
      <c r="C324" s="42"/>
      <c r="D324" s="43"/>
      <c r="E324" s="282"/>
      <c r="F324" s="282"/>
      <c r="G324" s="58"/>
      <c r="H324" s="59"/>
      <c r="I324" s="59"/>
      <c r="J324" s="59"/>
      <c r="K324" s="59"/>
      <c r="L324" s="59"/>
      <c r="M324" s="59"/>
      <c r="N324" s="60"/>
      <c r="O324" s="34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</row>
    <row r="325" spans="2:47" s="33" customFormat="1" x14ac:dyDescent="0.3">
      <c r="B325" s="42"/>
      <c r="C325" s="42"/>
      <c r="D325" s="43"/>
      <c r="E325" s="282"/>
      <c r="F325" s="282"/>
      <c r="G325" s="58"/>
      <c r="H325" s="59"/>
      <c r="I325" s="59"/>
      <c r="J325" s="59"/>
      <c r="K325" s="59"/>
      <c r="L325" s="59"/>
      <c r="M325" s="59"/>
      <c r="N325" s="60"/>
      <c r="O325" s="34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</row>
    <row r="326" spans="2:47" s="33" customFormat="1" x14ac:dyDescent="0.3">
      <c r="B326" s="42"/>
      <c r="C326" s="42"/>
      <c r="D326" s="43"/>
      <c r="E326" s="282"/>
      <c r="F326" s="282"/>
      <c r="G326" s="58"/>
      <c r="H326" s="59"/>
      <c r="I326" s="59"/>
      <c r="J326" s="59"/>
      <c r="K326" s="59"/>
      <c r="L326" s="59"/>
      <c r="M326" s="59"/>
      <c r="N326" s="60"/>
      <c r="O326" s="34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</row>
    <row r="327" spans="2:47" s="33" customFormat="1" x14ac:dyDescent="0.3">
      <c r="B327" s="42"/>
      <c r="C327" s="42"/>
      <c r="D327" s="43"/>
      <c r="E327" s="282"/>
      <c r="F327" s="282"/>
      <c r="G327" s="58"/>
      <c r="H327" s="59"/>
      <c r="I327" s="59"/>
      <c r="J327" s="59"/>
      <c r="K327" s="59"/>
      <c r="L327" s="59"/>
      <c r="M327" s="59"/>
      <c r="N327" s="60"/>
      <c r="O327" s="34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</row>
    <row r="328" spans="2:47" s="33" customFormat="1" x14ac:dyDescent="0.3">
      <c r="B328" s="42"/>
      <c r="C328" s="42"/>
      <c r="D328" s="43"/>
      <c r="E328" s="282"/>
      <c r="F328" s="282"/>
      <c r="G328" s="58"/>
      <c r="H328" s="59"/>
      <c r="I328" s="59"/>
      <c r="J328" s="59"/>
      <c r="K328" s="59"/>
      <c r="L328" s="59"/>
      <c r="M328" s="59"/>
      <c r="N328" s="60"/>
      <c r="O328" s="34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</row>
    <row r="329" spans="2:47" s="33" customFormat="1" x14ac:dyDescent="0.3">
      <c r="B329" s="42"/>
      <c r="C329" s="42"/>
      <c r="D329" s="43"/>
      <c r="E329" s="282"/>
      <c r="F329" s="282"/>
      <c r="G329" s="58"/>
      <c r="H329" s="59"/>
      <c r="I329" s="59"/>
      <c r="J329" s="59"/>
      <c r="K329" s="59"/>
      <c r="L329" s="59"/>
      <c r="M329" s="59"/>
      <c r="N329" s="60"/>
      <c r="O329" s="34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</row>
    <row r="330" spans="2:47" s="33" customFormat="1" x14ac:dyDescent="0.3">
      <c r="B330" s="42"/>
      <c r="C330" s="42"/>
      <c r="D330" s="43"/>
      <c r="E330" s="282"/>
      <c r="F330" s="282"/>
      <c r="G330" s="58"/>
      <c r="H330" s="59"/>
      <c r="I330" s="59"/>
      <c r="J330" s="59"/>
      <c r="K330" s="59"/>
      <c r="L330" s="59"/>
      <c r="M330" s="59"/>
      <c r="N330" s="60"/>
      <c r="O330" s="34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</row>
    <row r="331" spans="2:47" s="33" customFormat="1" x14ac:dyDescent="0.3">
      <c r="B331" s="42"/>
      <c r="C331" s="42"/>
      <c r="D331" s="43"/>
      <c r="E331" s="282"/>
      <c r="F331" s="282"/>
      <c r="G331" s="58"/>
      <c r="H331" s="59"/>
      <c r="I331" s="59"/>
      <c r="J331" s="59"/>
      <c r="K331" s="59"/>
      <c r="L331" s="59"/>
      <c r="M331" s="59"/>
      <c r="N331" s="60"/>
      <c r="O331" s="34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</row>
    <row r="332" spans="2:47" s="33" customFormat="1" x14ac:dyDescent="0.3">
      <c r="B332" s="42"/>
      <c r="C332" s="42"/>
      <c r="D332" s="43"/>
      <c r="E332" s="282"/>
      <c r="F332" s="282"/>
      <c r="G332" s="58"/>
      <c r="H332" s="59"/>
      <c r="I332" s="59"/>
      <c r="J332" s="59"/>
      <c r="K332" s="59"/>
      <c r="L332" s="59"/>
      <c r="M332" s="59"/>
      <c r="N332" s="60"/>
      <c r="O332" s="34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</row>
    <row r="333" spans="2:47" s="33" customFormat="1" x14ac:dyDescent="0.3">
      <c r="B333" s="42"/>
      <c r="C333" s="42"/>
      <c r="D333" s="43"/>
      <c r="E333" s="282"/>
      <c r="F333" s="282"/>
      <c r="G333" s="58"/>
      <c r="H333" s="59"/>
      <c r="I333" s="59"/>
      <c r="J333" s="59"/>
      <c r="K333" s="59"/>
      <c r="L333" s="59"/>
      <c r="M333" s="59"/>
      <c r="N333" s="60"/>
      <c r="O333" s="34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</row>
    <row r="334" spans="2:47" s="33" customFormat="1" x14ac:dyDescent="0.3">
      <c r="B334" s="42"/>
      <c r="C334" s="42"/>
      <c r="D334" s="43"/>
      <c r="E334" s="282"/>
      <c r="F334" s="282"/>
      <c r="G334" s="58"/>
      <c r="H334" s="59"/>
      <c r="I334" s="59"/>
      <c r="J334" s="59"/>
      <c r="K334" s="59"/>
      <c r="L334" s="59"/>
      <c r="M334" s="59"/>
      <c r="N334" s="60"/>
      <c r="O334" s="34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</row>
    <row r="335" spans="2:47" s="33" customFormat="1" x14ac:dyDescent="0.3">
      <c r="B335" s="42"/>
      <c r="C335" s="42"/>
      <c r="D335" s="43"/>
      <c r="E335" s="282"/>
      <c r="F335" s="282"/>
      <c r="G335" s="58"/>
      <c r="H335" s="59"/>
      <c r="I335" s="59"/>
      <c r="J335" s="59"/>
      <c r="K335" s="59"/>
      <c r="L335" s="59"/>
      <c r="M335" s="59"/>
      <c r="N335" s="60"/>
      <c r="O335" s="34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</row>
    <row r="336" spans="2:47" s="33" customFormat="1" x14ac:dyDescent="0.3">
      <c r="B336" s="42"/>
      <c r="C336" s="42"/>
      <c r="D336" s="43"/>
      <c r="E336" s="282"/>
      <c r="F336" s="282"/>
      <c r="G336" s="58"/>
      <c r="H336" s="59"/>
      <c r="I336" s="59"/>
      <c r="J336" s="59"/>
      <c r="K336" s="59"/>
      <c r="L336" s="59"/>
      <c r="M336" s="59"/>
      <c r="N336" s="60"/>
      <c r="O336" s="34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</row>
    <row r="337" spans="2:47" s="33" customFormat="1" x14ac:dyDescent="0.3">
      <c r="B337" s="42"/>
      <c r="C337" s="42"/>
      <c r="D337" s="43"/>
      <c r="E337" s="282"/>
      <c r="F337" s="282"/>
      <c r="G337" s="58"/>
      <c r="H337" s="59"/>
      <c r="I337" s="59"/>
      <c r="J337" s="59"/>
      <c r="K337" s="59"/>
      <c r="L337" s="59"/>
      <c r="M337" s="59"/>
      <c r="N337" s="60"/>
      <c r="O337" s="34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</row>
    <row r="338" spans="2:47" s="33" customFormat="1" x14ac:dyDescent="0.3">
      <c r="B338" s="42"/>
      <c r="C338" s="42"/>
      <c r="D338" s="43"/>
      <c r="E338" s="282"/>
      <c r="F338" s="282"/>
      <c r="G338" s="58"/>
      <c r="H338" s="59"/>
      <c r="I338" s="59"/>
      <c r="J338" s="59"/>
      <c r="K338" s="59"/>
      <c r="L338" s="59"/>
      <c r="M338" s="59"/>
      <c r="N338" s="60"/>
      <c r="O338" s="34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</row>
    <row r="339" spans="2:47" s="33" customFormat="1" x14ac:dyDescent="0.3">
      <c r="B339" s="42"/>
      <c r="C339" s="42"/>
      <c r="D339" s="43"/>
      <c r="E339" s="282"/>
      <c r="F339" s="282"/>
      <c r="G339" s="58"/>
      <c r="H339" s="59"/>
      <c r="I339" s="59"/>
      <c r="J339" s="59"/>
      <c r="K339" s="59"/>
      <c r="L339" s="59"/>
      <c r="M339" s="59"/>
      <c r="N339" s="60"/>
      <c r="O339" s="34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</row>
    <row r="340" spans="2:47" s="33" customFormat="1" x14ac:dyDescent="0.3">
      <c r="B340" s="42"/>
      <c r="C340" s="42"/>
      <c r="D340" s="43"/>
      <c r="E340" s="282"/>
      <c r="F340" s="282"/>
      <c r="G340" s="58"/>
      <c r="H340" s="59"/>
      <c r="I340" s="59"/>
      <c r="J340" s="59"/>
      <c r="K340" s="59"/>
      <c r="L340" s="59"/>
      <c r="M340" s="59"/>
      <c r="N340" s="60"/>
      <c r="O340" s="34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</row>
    <row r="341" spans="2:47" s="33" customFormat="1" x14ac:dyDescent="0.3">
      <c r="B341" s="42"/>
      <c r="C341" s="42"/>
      <c r="D341" s="43"/>
      <c r="E341" s="282"/>
      <c r="F341" s="282"/>
      <c r="G341" s="58"/>
      <c r="H341" s="59"/>
      <c r="I341" s="59"/>
      <c r="J341" s="59"/>
      <c r="K341" s="59"/>
      <c r="L341" s="59"/>
      <c r="M341" s="59"/>
      <c r="N341" s="60"/>
      <c r="O341" s="34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2:47" s="33" customFormat="1" x14ac:dyDescent="0.3">
      <c r="B342" s="42"/>
      <c r="C342" s="42"/>
      <c r="D342" s="43"/>
      <c r="E342" s="282"/>
      <c r="F342" s="282"/>
      <c r="G342" s="58"/>
      <c r="H342" s="59"/>
      <c r="I342" s="59"/>
      <c r="J342" s="59"/>
      <c r="K342" s="59"/>
      <c r="L342" s="59"/>
      <c r="M342" s="59"/>
      <c r="N342" s="60"/>
      <c r="O342" s="34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</row>
    <row r="343" spans="2:47" s="33" customFormat="1" x14ac:dyDescent="0.3">
      <c r="B343" s="42"/>
      <c r="C343" s="42"/>
      <c r="D343" s="43"/>
      <c r="E343" s="282"/>
      <c r="F343" s="282"/>
      <c r="G343" s="58"/>
      <c r="H343" s="59"/>
      <c r="I343" s="59"/>
      <c r="J343" s="59"/>
      <c r="K343" s="59"/>
      <c r="L343" s="59"/>
      <c r="M343" s="59"/>
      <c r="N343" s="60"/>
      <c r="O343" s="34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</row>
    <row r="344" spans="2:47" s="33" customFormat="1" x14ac:dyDescent="0.3">
      <c r="B344" s="42"/>
      <c r="C344" s="42"/>
      <c r="D344" s="43"/>
      <c r="E344" s="282"/>
      <c r="F344" s="282"/>
      <c r="G344" s="58"/>
      <c r="H344" s="59"/>
      <c r="I344" s="59"/>
      <c r="J344" s="59"/>
      <c r="K344" s="59"/>
      <c r="L344" s="59"/>
      <c r="M344" s="59"/>
      <c r="N344" s="60"/>
      <c r="O344" s="34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</row>
    <row r="345" spans="2:47" s="33" customFormat="1" x14ac:dyDescent="0.3">
      <c r="B345" s="42"/>
      <c r="C345" s="42"/>
      <c r="D345" s="43"/>
      <c r="E345" s="282"/>
      <c r="F345" s="282"/>
      <c r="G345" s="58"/>
      <c r="H345" s="59"/>
      <c r="I345" s="59"/>
      <c r="J345" s="59"/>
      <c r="K345" s="59"/>
      <c r="L345" s="59"/>
      <c r="M345" s="59"/>
      <c r="N345" s="60"/>
      <c r="O345" s="34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</row>
    <row r="346" spans="2:47" s="33" customFormat="1" x14ac:dyDescent="0.3">
      <c r="B346" s="42"/>
      <c r="C346" s="42"/>
      <c r="D346" s="43"/>
      <c r="E346" s="282"/>
      <c r="F346" s="282"/>
      <c r="G346" s="58"/>
      <c r="H346" s="59"/>
      <c r="I346" s="59"/>
      <c r="J346" s="59"/>
      <c r="K346" s="59"/>
      <c r="L346" s="59"/>
      <c r="M346" s="59"/>
      <c r="N346" s="60"/>
      <c r="O346" s="34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</row>
    <row r="347" spans="2:47" s="33" customFormat="1" x14ac:dyDescent="0.3">
      <c r="B347" s="42"/>
      <c r="C347" s="42"/>
      <c r="D347" s="43"/>
      <c r="E347" s="282"/>
      <c r="F347" s="282"/>
      <c r="G347" s="58"/>
      <c r="H347" s="59"/>
      <c r="I347" s="59"/>
      <c r="J347" s="59"/>
      <c r="K347" s="59"/>
      <c r="L347" s="59"/>
      <c r="M347" s="59"/>
      <c r="N347" s="60"/>
      <c r="O347" s="34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</row>
    <row r="348" spans="2:47" s="33" customFormat="1" x14ac:dyDescent="0.3">
      <c r="B348" s="42"/>
      <c r="C348" s="42"/>
      <c r="D348" s="43"/>
      <c r="E348" s="282"/>
      <c r="F348" s="282"/>
      <c r="G348" s="58"/>
      <c r="H348" s="59"/>
      <c r="I348" s="59"/>
      <c r="J348" s="59"/>
      <c r="K348" s="59"/>
      <c r="L348" s="59"/>
      <c r="M348" s="59"/>
      <c r="N348" s="60"/>
      <c r="O348" s="34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</row>
  </sheetData>
  <sheetProtection algorithmName="SHA-512" hashValue="/FhUEJPd2LZE68Jaxv3SZKv0Ybrce1NOo8ttrALA7KkQFOVRq8WT5Q4aGdeuYrnMDz2Q2eUhvQptOu7mKbW/7A==" saltValue="JDWHZfUxYVAgLhfKRzzCIg==" spinCount="100000" sheet="1" objects="1" scenarios="1"/>
  <mergeCells count="24">
    <mergeCell ref="N13:N14"/>
    <mergeCell ref="Q13:Q14"/>
    <mergeCell ref="B6:C6"/>
    <mergeCell ref="N2:O2"/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B8:C8"/>
    <mergeCell ref="D13:D14"/>
    <mergeCell ref="G13:G14"/>
    <mergeCell ref="O13:O14"/>
    <mergeCell ref="P2:Q2"/>
    <mergeCell ref="P3:Q3"/>
    <mergeCell ref="P6:Q6"/>
    <mergeCell ref="N9:P9"/>
    <mergeCell ref="H13:H14"/>
    <mergeCell ref="P13:P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5"/>
  <sheetViews>
    <sheetView showGridLines="0" showRowColHeaders="0" zoomScale="80" zoomScaleNormal="80" workbookViewId="0">
      <pane xSplit="6" ySplit="12" topLeftCell="I13" activePane="bottomRight" state="frozen"/>
      <selection pane="topRight" activeCell="G1" sqref="G1"/>
      <selection pane="bottomLeft" activeCell="A13" sqref="A13"/>
      <selection pane="bottomRight" activeCell="W5" sqref="W5"/>
    </sheetView>
  </sheetViews>
  <sheetFormatPr defaultColWidth="9.109375" defaultRowHeight="10.199999999999999" x14ac:dyDescent="0.2"/>
  <cols>
    <col min="1" max="1" width="1.88671875" style="218" customWidth="1"/>
    <col min="2" max="2" width="3.109375" style="236" bestFit="1" customWidth="1"/>
    <col min="3" max="3" width="16.6640625" style="236" customWidth="1"/>
    <col min="4" max="4" width="57.44140625" style="227" customWidth="1"/>
    <col min="5" max="5" width="57.44140625" style="227" hidden="1" customWidth="1"/>
    <col min="6" max="6" width="14.44140625" style="237" hidden="1" customWidth="1"/>
    <col min="7" max="7" width="14.6640625" style="237" hidden="1" customWidth="1"/>
    <col min="8" max="8" width="9.109375" style="237" hidden="1" customWidth="1"/>
    <col min="9" max="9" width="10.5546875" style="237" customWidth="1"/>
    <col min="10" max="13" width="9.109375" style="237" hidden="1" customWidth="1"/>
    <col min="14" max="14" width="9.109375" style="238" hidden="1" customWidth="1"/>
    <col min="15" max="15" width="9.109375" style="238" customWidth="1"/>
    <col min="16" max="16" width="11.33203125" style="239" customWidth="1"/>
    <col min="17" max="17" width="10.44140625" style="239" customWidth="1"/>
    <col min="18" max="18" width="32.88671875" style="9" customWidth="1"/>
    <col min="19" max="19" width="2.109375" style="16" customWidth="1"/>
    <col min="20" max="20" width="3.44140625" style="4" customWidth="1"/>
    <col min="21" max="63" width="9.109375" style="20"/>
    <col min="64" max="16384" width="9.109375" style="4"/>
  </cols>
  <sheetData>
    <row r="1" spans="1:63" s="7" customFormat="1" ht="7.5" customHeight="1" thickBot="1" x14ac:dyDescent="0.35">
      <c r="A1" s="208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209"/>
      <c r="R1" s="209"/>
      <c r="S1" s="209"/>
      <c r="T1" s="24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</row>
    <row r="2" spans="1:63" s="7" customFormat="1" ht="44.25" customHeight="1" thickBot="1" x14ac:dyDescent="0.4">
      <c r="A2" s="208"/>
      <c r="B2" s="62"/>
      <c r="C2" s="63"/>
      <c r="D2" s="64" t="s">
        <v>279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443" t="s">
        <v>284</v>
      </c>
      <c r="Q2" s="444"/>
      <c r="R2" s="453"/>
      <c r="S2" s="454"/>
      <c r="T2" s="242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7" customFormat="1" ht="25.5" customHeight="1" thickBot="1" x14ac:dyDescent="0.4">
      <c r="A3" s="208"/>
      <c r="B3" s="65"/>
      <c r="C3" s="66"/>
      <c r="D3" s="67" t="s">
        <v>369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419" t="s">
        <v>287</v>
      </c>
      <c r="Q3" s="420"/>
      <c r="R3" s="453"/>
      <c r="S3" s="454"/>
      <c r="T3" s="242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7" customFormat="1" ht="20.25" customHeight="1" thickBot="1" x14ac:dyDescent="0.4">
      <c r="A4" s="208"/>
      <c r="B4" s="460" t="s">
        <v>286</v>
      </c>
      <c r="C4" s="461"/>
      <c r="D4" s="77">
        <f ca="1">TODAY()</f>
        <v>44701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1"/>
      <c r="R4" s="211"/>
      <c r="S4" s="51"/>
      <c r="T4" s="242"/>
      <c r="U4" s="35"/>
      <c r="V4" s="33"/>
      <c r="W4" s="33"/>
      <c r="X4" s="33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7" customFormat="1" ht="4.5" customHeight="1" thickBot="1" x14ac:dyDescent="0.4">
      <c r="A5" s="208"/>
      <c r="B5" s="208"/>
      <c r="C5" s="208"/>
      <c r="D5" s="208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08"/>
      <c r="R5" s="208"/>
      <c r="S5" s="209"/>
      <c r="T5" s="242"/>
      <c r="U5" s="35"/>
      <c r="V5" s="33"/>
      <c r="W5" s="33"/>
      <c r="X5" s="3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7" customFormat="1" ht="25.5" customHeight="1" thickBot="1" x14ac:dyDescent="0.4">
      <c r="A6" s="208"/>
      <c r="B6" s="462" t="s">
        <v>283</v>
      </c>
      <c r="C6" s="463"/>
      <c r="D6" s="76"/>
      <c r="E6" s="210"/>
      <c r="F6" s="210"/>
      <c r="G6" s="212"/>
      <c r="H6" s="210"/>
      <c r="I6" s="210"/>
      <c r="J6" s="210"/>
      <c r="K6" s="210"/>
      <c r="L6" s="210"/>
      <c r="M6" s="210"/>
      <c r="N6" s="210"/>
      <c r="O6" s="210"/>
      <c r="P6" s="415" t="s">
        <v>285</v>
      </c>
      <c r="Q6" s="416"/>
      <c r="R6" s="464">
        <f ca="1">IF(I8="piątek",D4+3,IF(I8="czwartek",D4+4,D4+2))</f>
        <v>44704</v>
      </c>
      <c r="S6" s="465"/>
      <c r="T6" s="242"/>
      <c r="U6" s="35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7" customFormat="1" ht="26.25" customHeight="1" thickBot="1" x14ac:dyDescent="0.4">
      <c r="A7" s="208"/>
      <c r="B7" s="421" t="s">
        <v>288</v>
      </c>
      <c r="C7" s="422"/>
      <c r="D7" s="75"/>
      <c r="E7" s="210"/>
      <c r="F7" s="210"/>
      <c r="G7" s="210"/>
      <c r="H7" s="210"/>
      <c r="I7" s="210"/>
      <c r="J7" s="210"/>
      <c r="K7" s="210"/>
      <c r="L7" s="210"/>
      <c r="M7" s="210"/>
      <c r="N7" s="213"/>
      <c r="O7" s="214"/>
      <c r="P7" s="466" t="s">
        <v>317</v>
      </c>
      <c r="Q7" s="209"/>
      <c r="R7" s="209"/>
      <c r="S7" s="212"/>
      <c r="T7" s="242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7" customFormat="1" ht="27.75" customHeight="1" thickBot="1" x14ac:dyDescent="0.4">
      <c r="A8" s="208"/>
      <c r="B8" s="458" t="s">
        <v>289</v>
      </c>
      <c r="C8" s="459"/>
      <c r="D8" s="191"/>
      <c r="E8" s="210"/>
      <c r="F8" s="210"/>
      <c r="G8" s="210"/>
      <c r="H8" s="215" t="str">
        <f>TEXT(C4, "dddd")</f>
        <v>sobota</v>
      </c>
      <c r="I8" s="215" t="str">
        <f ca="1">TEXT(D4, "dddd")</f>
        <v>piątek</v>
      </c>
      <c r="J8" s="210"/>
      <c r="K8" s="210"/>
      <c r="L8" s="210"/>
      <c r="M8" s="210"/>
      <c r="N8" s="213"/>
      <c r="O8" s="214"/>
      <c r="P8" s="467"/>
      <c r="Q8" s="209"/>
      <c r="R8" s="209"/>
      <c r="S8" s="209"/>
      <c r="T8" s="24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11" customFormat="1" ht="12.75" customHeight="1" thickBot="1" x14ac:dyDescent="0.4">
      <c r="A9" s="216"/>
      <c r="B9" s="190"/>
      <c r="C9" s="190"/>
      <c r="D9" s="217"/>
      <c r="E9" s="210"/>
      <c r="F9" s="210"/>
      <c r="G9" s="210"/>
      <c r="H9" s="215"/>
      <c r="I9" s="215"/>
      <c r="J9" s="210"/>
      <c r="K9" s="210"/>
      <c r="L9" s="210"/>
      <c r="M9" s="210"/>
      <c r="N9" s="213"/>
      <c r="O9" s="214"/>
      <c r="P9" s="209"/>
      <c r="Q9" s="209"/>
      <c r="R9" s="209"/>
      <c r="S9" s="209"/>
      <c r="T9" s="24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ht="12" customHeight="1" thickBot="1" x14ac:dyDescent="0.35">
      <c r="B10" s="473"/>
      <c r="C10" s="473"/>
      <c r="D10" s="473"/>
      <c r="E10" s="193"/>
      <c r="F10" s="194"/>
      <c r="G10" s="194"/>
      <c r="H10" s="194"/>
      <c r="I10" s="219" t="s">
        <v>292</v>
      </c>
      <c r="J10" s="194"/>
      <c r="K10" s="194"/>
      <c r="L10" s="194"/>
      <c r="M10" s="194"/>
      <c r="N10" s="188"/>
      <c r="O10" s="188"/>
      <c r="P10" s="189"/>
      <c r="Q10" s="189"/>
      <c r="R10" s="192"/>
      <c r="S10" s="243"/>
      <c r="T10" s="244"/>
    </row>
    <row r="11" spans="1:63" ht="20.25" customHeight="1" x14ac:dyDescent="0.2">
      <c r="B11" s="474" t="s">
        <v>85</v>
      </c>
      <c r="C11" s="476" t="s">
        <v>0</v>
      </c>
      <c r="D11" s="478" t="s">
        <v>1</v>
      </c>
      <c r="E11" s="495" t="s">
        <v>206</v>
      </c>
      <c r="F11" s="480" t="s">
        <v>278</v>
      </c>
      <c r="G11" s="482" t="s">
        <v>2</v>
      </c>
      <c r="H11" s="449" t="s">
        <v>307</v>
      </c>
      <c r="I11" s="433" t="s">
        <v>281</v>
      </c>
      <c r="J11" s="491" t="s">
        <v>64</v>
      </c>
      <c r="K11" s="493" t="s">
        <v>65</v>
      </c>
      <c r="L11" s="493" t="s">
        <v>3</v>
      </c>
      <c r="M11" s="493" t="s">
        <v>4</v>
      </c>
      <c r="N11" s="484" t="s">
        <v>109</v>
      </c>
      <c r="O11" s="488" t="s">
        <v>291</v>
      </c>
      <c r="P11" s="486" t="s">
        <v>281</v>
      </c>
      <c r="Q11" s="469" t="s">
        <v>280</v>
      </c>
      <c r="R11" s="471" t="s">
        <v>282</v>
      </c>
      <c r="S11" s="235"/>
      <c r="T11" s="244"/>
    </row>
    <row r="12" spans="1:63" ht="9.75" customHeight="1" thickBot="1" x14ac:dyDescent="0.25">
      <c r="B12" s="475"/>
      <c r="C12" s="477"/>
      <c r="D12" s="479"/>
      <c r="E12" s="496"/>
      <c r="F12" s="481"/>
      <c r="G12" s="483"/>
      <c r="H12" s="450"/>
      <c r="I12" s="434"/>
      <c r="J12" s="492"/>
      <c r="K12" s="494"/>
      <c r="L12" s="494"/>
      <c r="M12" s="494"/>
      <c r="N12" s="485"/>
      <c r="O12" s="489"/>
      <c r="P12" s="487"/>
      <c r="Q12" s="470"/>
      <c r="R12" s="472"/>
      <c r="S12" s="235"/>
      <c r="T12" s="244"/>
    </row>
    <row r="13" spans="1:63" ht="18.75" customHeight="1" x14ac:dyDescent="0.2">
      <c r="B13" s="85"/>
      <c r="C13" s="86"/>
      <c r="D13" s="87" t="s">
        <v>115</v>
      </c>
      <c r="E13" s="87"/>
      <c r="F13" s="220"/>
      <c r="G13" s="88"/>
      <c r="H13" s="195"/>
      <c r="I13" s="205"/>
      <c r="J13" s="196"/>
      <c r="K13" s="88"/>
      <c r="L13" s="88"/>
      <c r="M13" s="88"/>
      <c r="N13" s="175"/>
      <c r="O13" s="315"/>
      <c r="P13" s="250"/>
      <c r="Q13" s="321"/>
      <c r="R13" s="182"/>
      <c r="S13" s="235"/>
      <c r="T13" s="244"/>
    </row>
    <row r="14" spans="1:63" x14ac:dyDescent="0.2">
      <c r="B14" s="89">
        <v>1</v>
      </c>
      <c r="C14" s="68" t="s">
        <v>9</v>
      </c>
      <c r="D14" s="503" t="s">
        <v>118</v>
      </c>
      <c r="E14" s="284" t="s">
        <v>251</v>
      </c>
      <c r="F14" s="187" t="s">
        <v>308</v>
      </c>
      <c r="G14" s="91" t="s">
        <v>84</v>
      </c>
      <c r="H14" s="132"/>
      <c r="I14" s="504" t="s">
        <v>294</v>
      </c>
      <c r="J14" s="187">
        <v>8</v>
      </c>
      <c r="K14" s="90">
        <v>60</v>
      </c>
      <c r="L14" s="90">
        <v>5</v>
      </c>
      <c r="M14" s="90">
        <v>96</v>
      </c>
      <c r="N14" s="136">
        <f>J14*K14</f>
        <v>480</v>
      </c>
      <c r="O14" s="316">
        <f>IFERROR(P14*J14,"-")</f>
        <v>0</v>
      </c>
      <c r="P14" s="153">
        <v>0</v>
      </c>
      <c r="Q14" s="322">
        <f>IFERROR(P14/K14,"-")</f>
        <v>0</v>
      </c>
      <c r="R14" s="183"/>
      <c r="S14" s="235"/>
      <c r="T14" s="244"/>
    </row>
    <row r="15" spans="1:63" x14ac:dyDescent="0.2">
      <c r="B15" s="89">
        <v>2</v>
      </c>
      <c r="C15" s="68" t="s">
        <v>9</v>
      </c>
      <c r="D15" s="503" t="s">
        <v>119</v>
      </c>
      <c r="E15" s="284" t="s">
        <v>252</v>
      </c>
      <c r="F15" s="187" t="s">
        <v>308</v>
      </c>
      <c r="G15" s="91" t="s">
        <v>84</v>
      </c>
      <c r="H15" s="132"/>
      <c r="I15" s="504" t="s">
        <v>294</v>
      </c>
      <c r="J15" s="187">
        <v>8</v>
      </c>
      <c r="K15" s="90">
        <v>60</v>
      </c>
      <c r="L15" s="90">
        <v>5</v>
      </c>
      <c r="M15" s="90">
        <v>96</v>
      </c>
      <c r="N15" s="136">
        <f>J15*K15</f>
        <v>480</v>
      </c>
      <c r="O15" s="316">
        <f t="shared" ref="O15:O16" si="0">IFERROR(P15*J15,"-")</f>
        <v>0</v>
      </c>
      <c r="P15" s="153">
        <v>0</v>
      </c>
      <c r="Q15" s="322">
        <f t="shared" ref="Q15:Q16" si="1">IFERROR(P15/K15,"-")</f>
        <v>0</v>
      </c>
      <c r="R15" s="183"/>
      <c r="S15" s="235"/>
      <c r="T15" s="244"/>
    </row>
    <row r="16" spans="1:63" ht="10.8" thickBot="1" x14ac:dyDescent="0.25">
      <c r="B16" s="401">
        <v>3</v>
      </c>
      <c r="C16" s="402" t="s">
        <v>9</v>
      </c>
      <c r="D16" s="505" t="s">
        <v>135</v>
      </c>
      <c r="E16" s="285" t="s">
        <v>253</v>
      </c>
      <c r="F16" s="187" t="s">
        <v>308</v>
      </c>
      <c r="G16" s="403" t="s">
        <v>84</v>
      </c>
      <c r="H16" s="133"/>
      <c r="I16" s="504" t="s">
        <v>294</v>
      </c>
      <c r="J16" s="197">
        <v>8</v>
      </c>
      <c r="K16" s="403">
        <v>60</v>
      </c>
      <c r="L16" s="403">
        <v>5</v>
      </c>
      <c r="M16" s="403">
        <v>96</v>
      </c>
      <c r="N16" s="133">
        <f>J16*K16</f>
        <v>480</v>
      </c>
      <c r="O16" s="316">
        <f t="shared" si="0"/>
        <v>0</v>
      </c>
      <c r="P16" s="154">
        <v>0</v>
      </c>
      <c r="Q16" s="323">
        <f t="shared" si="1"/>
        <v>0</v>
      </c>
      <c r="R16" s="184"/>
      <c r="S16" s="235"/>
      <c r="T16" s="244"/>
    </row>
    <row r="17" spans="2:47" ht="11.4" x14ac:dyDescent="0.2">
      <c r="B17" s="93"/>
      <c r="C17" s="94" t="s">
        <v>5</v>
      </c>
      <c r="D17" s="94" t="s">
        <v>53</v>
      </c>
      <c r="E17" s="286"/>
      <c r="F17" s="221"/>
      <c r="G17" s="95" t="s">
        <v>5</v>
      </c>
      <c r="H17" s="176"/>
      <c r="I17" s="206" t="s">
        <v>5</v>
      </c>
      <c r="J17" s="198" t="s">
        <v>5</v>
      </c>
      <c r="K17" s="95" t="s">
        <v>5</v>
      </c>
      <c r="L17" s="95" t="s">
        <v>5</v>
      </c>
      <c r="M17" s="95" t="s">
        <v>5</v>
      </c>
      <c r="N17" s="176"/>
      <c r="O17" s="317"/>
      <c r="P17" s="251"/>
      <c r="Q17" s="324"/>
      <c r="R17" s="185"/>
      <c r="S17" s="218"/>
      <c r="T17" s="244"/>
    </row>
    <row r="18" spans="2:47" ht="11.25" customHeight="1" x14ac:dyDescent="0.2">
      <c r="B18" s="96"/>
      <c r="C18" s="97" t="s">
        <v>5</v>
      </c>
      <c r="D18" s="97" t="s">
        <v>88</v>
      </c>
      <c r="E18" s="287"/>
      <c r="F18" s="222"/>
      <c r="G18" s="98" t="s">
        <v>5</v>
      </c>
      <c r="H18" s="177"/>
      <c r="I18" s="506" t="s">
        <v>5</v>
      </c>
      <c r="J18" s="199" t="s">
        <v>5</v>
      </c>
      <c r="K18" s="98" t="s">
        <v>5</v>
      </c>
      <c r="L18" s="98" t="s">
        <v>5</v>
      </c>
      <c r="M18" s="98" t="s">
        <v>5</v>
      </c>
      <c r="N18" s="177"/>
      <c r="O18" s="318"/>
      <c r="P18" s="252"/>
      <c r="Q18" s="325"/>
      <c r="R18" s="186"/>
      <c r="S18" s="218"/>
      <c r="T18" s="244"/>
    </row>
    <row r="19" spans="2:47" x14ac:dyDescent="0.2">
      <c r="B19" s="99">
        <v>4</v>
      </c>
      <c r="C19" s="70" t="s">
        <v>26</v>
      </c>
      <c r="D19" s="507" t="s">
        <v>195</v>
      </c>
      <c r="E19" s="278">
        <v>30000023</v>
      </c>
      <c r="F19" s="223" t="s">
        <v>308</v>
      </c>
      <c r="G19" s="70" t="s">
        <v>89</v>
      </c>
      <c r="H19" s="178">
        <v>1</v>
      </c>
      <c r="I19" s="508" t="s">
        <v>311</v>
      </c>
      <c r="J19" s="200">
        <v>1</v>
      </c>
      <c r="K19" s="70">
        <v>40</v>
      </c>
      <c r="L19" s="70">
        <v>8</v>
      </c>
      <c r="M19" s="70">
        <v>8</v>
      </c>
      <c r="N19" s="178">
        <f>J19*K19</f>
        <v>40</v>
      </c>
      <c r="O19" s="316">
        <f t="shared" ref="O19:O21" si="2">IFERROR(P19*J19,"-")</f>
        <v>0</v>
      </c>
      <c r="P19" s="153">
        <v>0</v>
      </c>
      <c r="Q19" s="322">
        <f t="shared" ref="Q19:Q21" si="3">IFERROR(P19/K19,"-")</f>
        <v>0</v>
      </c>
      <c r="R19" s="183"/>
      <c r="S19" s="218"/>
      <c r="T19" s="244"/>
    </row>
    <row r="20" spans="2:47" x14ac:dyDescent="0.2">
      <c r="B20" s="99">
        <v>5</v>
      </c>
      <c r="C20" s="70" t="s">
        <v>26</v>
      </c>
      <c r="D20" s="507" t="s">
        <v>196</v>
      </c>
      <c r="E20" s="278">
        <v>30000022</v>
      </c>
      <c r="F20" s="223" t="s">
        <v>308</v>
      </c>
      <c r="G20" s="70" t="s">
        <v>90</v>
      </c>
      <c r="H20" s="178">
        <v>1</v>
      </c>
      <c r="I20" s="508" t="s">
        <v>311</v>
      </c>
      <c r="J20" s="200">
        <v>1</v>
      </c>
      <c r="K20" s="70">
        <v>70</v>
      </c>
      <c r="L20" s="70">
        <v>7</v>
      </c>
      <c r="M20" s="70">
        <v>10</v>
      </c>
      <c r="N20" s="178">
        <f>J20*K20</f>
        <v>70</v>
      </c>
      <c r="O20" s="316">
        <f t="shared" si="2"/>
        <v>0</v>
      </c>
      <c r="P20" s="153">
        <v>0</v>
      </c>
      <c r="Q20" s="322">
        <f t="shared" si="3"/>
        <v>0</v>
      </c>
      <c r="R20" s="183"/>
      <c r="S20" s="218"/>
      <c r="T20" s="244"/>
    </row>
    <row r="21" spans="2:47" ht="10.8" thickBot="1" x14ac:dyDescent="0.25">
      <c r="B21" s="509">
        <v>6</v>
      </c>
      <c r="C21" s="510" t="s">
        <v>9</v>
      </c>
      <c r="D21" s="511" t="s">
        <v>426</v>
      </c>
      <c r="E21" s="512" t="s">
        <v>427</v>
      </c>
      <c r="F21" s="513" t="s">
        <v>310</v>
      </c>
      <c r="G21" s="510" t="s">
        <v>428</v>
      </c>
      <c r="H21" s="514"/>
      <c r="I21" s="515" t="s">
        <v>429</v>
      </c>
      <c r="J21" s="229">
        <v>96</v>
      </c>
      <c r="K21" s="510">
        <v>285</v>
      </c>
      <c r="L21" s="510">
        <v>19</v>
      </c>
      <c r="M21" s="510">
        <v>15</v>
      </c>
      <c r="N21" s="178">
        <f>J21*K21</f>
        <v>27360</v>
      </c>
      <c r="O21" s="316">
        <f t="shared" si="2"/>
        <v>0</v>
      </c>
      <c r="P21" s="153">
        <v>0</v>
      </c>
      <c r="Q21" s="322">
        <f t="shared" si="3"/>
        <v>0</v>
      </c>
      <c r="R21" s="516"/>
      <c r="S21" s="218"/>
      <c r="T21" s="244"/>
    </row>
    <row r="22" spans="2:47" ht="11.4" x14ac:dyDescent="0.2">
      <c r="B22" s="93"/>
      <c r="C22" s="94" t="s">
        <v>5</v>
      </c>
      <c r="D22" s="94" t="s">
        <v>27</v>
      </c>
      <c r="E22" s="286"/>
      <c r="F22" s="221"/>
      <c r="G22" s="95" t="s">
        <v>5</v>
      </c>
      <c r="H22" s="176"/>
      <c r="I22" s="206" t="s">
        <v>5</v>
      </c>
      <c r="J22" s="198" t="s">
        <v>5</v>
      </c>
      <c r="K22" s="95" t="s">
        <v>5</v>
      </c>
      <c r="L22" s="95" t="s">
        <v>5</v>
      </c>
      <c r="M22" s="95" t="s">
        <v>5</v>
      </c>
      <c r="N22" s="176"/>
      <c r="O22" s="317"/>
      <c r="P22" s="251"/>
      <c r="Q22" s="324"/>
      <c r="R22" s="185"/>
      <c r="S22" s="245"/>
      <c r="T22" s="244"/>
    </row>
    <row r="23" spans="2:47" x14ac:dyDescent="0.2">
      <c r="B23" s="96"/>
      <c r="C23" s="97" t="s">
        <v>5</v>
      </c>
      <c r="D23" s="97" t="s">
        <v>67</v>
      </c>
      <c r="E23" s="287"/>
      <c r="F23" s="222"/>
      <c r="G23" s="98" t="s">
        <v>5</v>
      </c>
      <c r="H23" s="177"/>
      <c r="I23" s="506" t="s">
        <v>5</v>
      </c>
      <c r="J23" s="199" t="s">
        <v>5</v>
      </c>
      <c r="K23" s="98" t="s">
        <v>5</v>
      </c>
      <c r="L23" s="98" t="s">
        <v>5</v>
      </c>
      <c r="M23" s="98" t="s">
        <v>5</v>
      </c>
      <c r="N23" s="177"/>
      <c r="O23" s="318"/>
      <c r="P23" s="252"/>
      <c r="Q23" s="325"/>
      <c r="R23" s="186"/>
      <c r="S23" s="218"/>
      <c r="T23" s="244"/>
    </row>
    <row r="24" spans="2:47" x14ac:dyDescent="0.2">
      <c r="B24" s="102">
        <v>7</v>
      </c>
      <c r="C24" s="90" t="s">
        <v>203</v>
      </c>
      <c r="D24" s="503" t="s">
        <v>130</v>
      </c>
      <c r="E24" s="278" t="s">
        <v>247</v>
      </c>
      <c r="F24" s="223" t="s">
        <v>310</v>
      </c>
      <c r="G24" s="90" t="s">
        <v>28</v>
      </c>
      <c r="H24" s="136"/>
      <c r="I24" s="504" t="s">
        <v>298</v>
      </c>
      <c r="J24" s="187">
        <v>12</v>
      </c>
      <c r="K24" s="90">
        <v>60</v>
      </c>
      <c r="L24" s="90">
        <v>5</v>
      </c>
      <c r="M24" s="90">
        <v>12</v>
      </c>
      <c r="N24" s="136">
        <f>J24*K24</f>
        <v>720</v>
      </c>
      <c r="O24" s="316">
        <f t="shared" ref="O24:O25" si="4">IFERROR(P24*J24,"-")</f>
        <v>0</v>
      </c>
      <c r="P24" s="153">
        <v>0</v>
      </c>
      <c r="Q24" s="322">
        <f t="shared" ref="Q24:Q25" si="5">IFERROR(P24/K24,"-")</f>
        <v>0</v>
      </c>
      <c r="R24" s="183"/>
      <c r="S24" s="218"/>
      <c r="T24" s="244"/>
    </row>
    <row r="25" spans="2:47" x14ac:dyDescent="0.2">
      <c r="B25" s="102">
        <v>8</v>
      </c>
      <c r="C25" s="90" t="s">
        <v>203</v>
      </c>
      <c r="D25" s="503" t="s">
        <v>131</v>
      </c>
      <c r="E25" s="278" t="s">
        <v>248</v>
      </c>
      <c r="F25" s="223" t="s">
        <v>310</v>
      </c>
      <c r="G25" s="90" t="s">
        <v>28</v>
      </c>
      <c r="H25" s="136"/>
      <c r="I25" s="504" t="s">
        <v>298</v>
      </c>
      <c r="J25" s="187">
        <v>12</v>
      </c>
      <c r="K25" s="90">
        <v>60</v>
      </c>
      <c r="L25" s="90">
        <v>5</v>
      </c>
      <c r="M25" s="90">
        <v>12</v>
      </c>
      <c r="N25" s="136">
        <f>J25*K25</f>
        <v>720</v>
      </c>
      <c r="O25" s="316">
        <f t="shared" si="4"/>
        <v>0</v>
      </c>
      <c r="P25" s="153">
        <v>0</v>
      </c>
      <c r="Q25" s="322">
        <f t="shared" si="5"/>
        <v>0</v>
      </c>
      <c r="R25" s="183"/>
      <c r="S25" s="218"/>
      <c r="T25" s="244"/>
    </row>
    <row r="26" spans="2:47" x14ac:dyDescent="0.2">
      <c r="B26" s="96"/>
      <c r="C26" s="97"/>
      <c r="D26" s="97" t="s">
        <v>94</v>
      </c>
      <c r="E26" s="287"/>
      <c r="F26" s="224"/>
      <c r="G26" s="98" t="s">
        <v>5</v>
      </c>
      <c r="H26" s="177"/>
      <c r="I26" s="506" t="s">
        <v>5</v>
      </c>
      <c r="J26" s="199" t="s">
        <v>5</v>
      </c>
      <c r="K26" s="98" t="s">
        <v>5</v>
      </c>
      <c r="L26" s="98" t="s">
        <v>5</v>
      </c>
      <c r="M26" s="98" t="s">
        <v>5</v>
      </c>
      <c r="N26" s="177"/>
      <c r="O26" s="318"/>
      <c r="P26" s="252"/>
      <c r="Q26" s="325"/>
      <c r="R26" s="253" t="str">
        <f>IF(S26&gt;0,S26*M26,IF(T26&gt;0,T26*Q26,"-"))</f>
        <v>-</v>
      </c>
      <c r="S26" s="218"/>
      <c r="T26" s="244"/>
    </row>
    <row r="27" spans="2:47" x14ac:dyDescent="0.2">
      <c r="B27" s="102">
        <v>9</v>
      </c>
      <c r="C27" s="90" t="s">
        <v>55</v>
      </c>
      <c r="D27" s="503" t="s">
        <v>136</v>
      </c>
      <c r="E27" s="278" t="s">
        <v>246</v>
      </c>
      <c r="F27" s="225" t="s">
        <v>310</v>
      </c>
      <c r="G27" s="90" t="s">
        <v>28</v>
      </c>
      <c r="H27" s="136"/>
      <c r="I27" s="504" t="s">
        <v>298</v>
      </c>
      <c r="J27" s="187">
        <v>12</v>
      </c>
      <c r="K27" s="90">
        <v>60</v>
      </c>
      <c r="L27" s="90">
        <v>5</v>
      </c>
      <c r="M27" s="90">
        <v>12</v>
      </c>
      <c r="N27" s="136">
        <f>J27*K27</f>
        <v>720</v>
      </c>
      <c r="O27" s="316">
        <f>IFERROR(P27*J27,"-")</f>
        <v>0</v>
      </c>
      <c r="P27" s="153">
        <v>0</v>
      </c>
      <c r="Q27" s="322">
        <f>IFERROR(P27/K27,"-")</f>
        <v>0</v>
      </c>
      <c r="R27" s="183"/>
      <c r="S27" s="218"/>
      <c r="T27" s="244"/>
    </row>
    <row r="28" spans="2:47" x14ac:dyDescent="0.2">
      <c r="B28" s="103"/>
      <c r="C28" s="69"/>
      <c r="D28" s="97" t="s">
        <v>200</v>
      </c>
      <c r="E28" s="287"/>
      <c r="F28" s="222"/>
      <c r="G28" s="104"/>
      <c r="H28" s="127"/>
      <c r="I28" s="517"/>
      <c r="J28" s="202"/>
      <c r="K28" s="69"/>
      <c r="L28" s="69"/>
      <c r="M28" s="69"/>
      <c r="N28" s="180"/>
      <c r="O28" s="319"/>
      <c r="P28" s="252"/>
      <c r="Q28" s="325"/>
      <c r="R28" s="186"/>
      <c r="S28" s="218"/>
      <c r="T28" s="244"/>
    </row>
    <row r="29" spans="2:47" ht="15" customHeight="1" x14ac:dyDescent="0.2">
      <c r="B29" s="89">
        <v>10</v>
      </c>
      <c r="C29" s="68" t="s">
        <v>9</v>
      </c>
      <c r="D29" s="503" t="s">
        <v>201</v>
      </c>
      <c r="E29" s="278" t="s">
        <v>255</v>
      </c>
      <c r="F29" s="225" t="s">
        <v>310</v>
      </c>
      <c r="G29" s="91" t="s">
        <v>28</v>
      </c>
      <c r="H29" s="132"/>
      <c r="I29" s="504" t="s">
        <v>296</v>
      </c>
      <c r="J29" s="187">
        <v>6</v>
      </c>
      <c r="K29" s="90">
        <v>105</v>
      </c>
      <c r="L29" s="90">
        <v>5</v>
      </c>
      <c r="M29" s="90">
        <v>21</v>
      </c>
      <c r="N29" s="136">
        <v>630</v>
      </c>
      <c r="O29" s="316">
        <f t="shared" ref="O29:O30" si="6">IFERROR(P29*J29,"-")</f>
        <v>0</v>
      </c>
      <c r="P29" s="153">
        <v>0</v>
      </c>
      <c r="Q29" s="322">
        <f t="shared" ref="Q29:Q30" si="7">IFERROR(P29/K29,"-")</f>
        <v>0</v>
      </c>
      <c r="R29" s="183"/>
      <c r="S29" s="246"/>
      <c r="T29" s="247"/>
      <c r="U29" s="37"/>
      <c r="V29" s="37"/>
      <c r="W29" s="37"/>
      <c r="X29" s="37"/>
      <c r="Y29" s="37"/>
      <c r="Z29" s="37"/>
      <c r="AA29" s="37"/>
      <c r="AB29" s="37"/>
      <c r="AC29" s="37"/>
      <c r="AO29" s="37"/>
      <c r="AP29" s="37"/>
      <c r="AQ29" s="37"/>
      <c r="AR29" s="37"/>
      <c r="AS29" s="37"/>
      <c r="AT29" s="37"/>
      <c r="AU29" s="37"/>
    </row>
    <row r="30" spans="2:47" ht="15" customHeight="1" thickBot="1" x14ac:dyDescent="0.25">
      <c r="B30" s="105">
        <v>11</v>
      </c>
      <c r="C30" s="72" t="s">
        <v>9</v>
      </c>
      <c r="D30" s="505" t="s">
        <v>202</v>
      </c>
      <c r="E30" s="288" t="s">
        <v>256</v>
      </c>
      <c r="F30" s="225" t="s">
        <v>310</v>
      </c>
      <c r="G30" s="106" t="s">
        <v>28</v>
      </c>
      <c r="H30" s="134"/>
      <c r="I30" s="504" t="s">
        <v>296</v>
      </c>
      <c r="J30" s="203">
        <v>6</v>
      </c>
      <c r="K30" s="92">
        <v>105</v>
      </c>
      <c r="L30" s="92">
        <v>5</v>
      </c>
      <c r="M30" s="92">
        <v>21</v>
      </c>
      <c r="N30" s="181">
        <v>630</v>
      </c>
      <c r="O30" s="316">
        <f t="shared" si="6"/>
        <v>0</v>
      </c>
      <c r="P30" s="154">
        <v>0</v>
      </c>
      <c r="Q30" s="323">
        <f t="shared" si="7"/>
        <v>0</v>
      </c>
      <c r="R30" s="184"/>
      <c r="S30" s="246"/>
      <c r="T30" s="247"/>
      <c r="U30" s="37"/>
      <c r="V30" s="37"/>
      <c r="W30" s="37"/>
      <c r="X30" s="37"/>
      <c r="Y30" s="37"/>
      <c r="Z30" s="37"/>
      <c r="AA30" s="37"/>
      <c r="AB30" s="37"/>
      <c r="AC30" s="37"/>
      <c r="AO30" s="37"/>
      <c r="AP30" s="37"/>
      <c r="AQ30" s="37"/>
      <c r="AR30" s="37"/>
      <c r="AS30" s="37"/>
      <c r="AT30" s="37"/>
      <c r="AU30" s="37"/>
    </row>
    <row r="31" spans="2:47" ht="15" customHeight="1" x14ac:dyDescent="0.2">
      <c r="B31" s="93"/>
      <c r="C31" s="94" t="s">
        <v>5</v>
      </c>
      <c r="D31" s="94" t="s">
        <v>29</v>
      </c>
      <c r="E31" s="286"/>
      <c r="F31" s="221"/>
      <c r="G31" s="95" t="s">
        <v>5</v>
      </c>
      <c r="H31" s="176"/>
      <c r="I31" s="206" t="s">
        <v>5</v>
      </c>
      <c r="J31" s="198" t="s">
        <v>5</v>
      </c>
      <c r="K31" s="95" t="s">
        <v>5</v>
      </c>
      <c r="L31" s="95" t="s">
        <v>5</v>
      </c>
      <c r="M31" s="95" t="s">
        <v>5</v>
      </c>
      <c r="N31" s="176"/>
      <c r="O31" s="317"/>
      <c r="P31" s="251"/>
      <c r="Q31" s="324"/>
      <c r="R31" s="185"/>
      <c r="S31" s="246"/>
      <c r="T31" s="247"/>
      <c r="U31" s="37"/>
      <c r="V31" s="37"/>
      <c r="W31" s="37"/>
      <c r="X31" s="37"/>
      <c r="Y31" s="37"/>
      <c r="Z31" s="37"/>
      <c r="AA31" s="37"/>
      <c r="AB31" s="37"/>
      <c r="AC31" s="37"/>
      <c r="AO31" s="37"/>
      <c r="AP31" s="37"/>
      <c r="AQ31" s="37"/>
      <c r="AR31" s="37"/>
      <c r="AS31" s="37"/>
      <c r="AT31" s="37"/>
      <c r="AU31" s="37"/>
    </row>
    <row r="32" spans="2:47" x14ac:dyDescent="0.2">
      <c r="B32" s="96"/>
      <c r="C32" s="97" t="s">
        <v>5</v>
      </c>
      <c r="D32" s="97" t="s">
        <v>30</v>
      </c>
      <c r="E32" s="287"/>
      <c r="F32" s="222"/>
      <c r="G32" s="98" t="s">
        <v>5</v>
      </c>
      <c r="H32" s="177"/>
      <c r="I32" s="506" t="s">
        <v>5</v>
      </c>
      <c r="J32" s="199" t="s">
        <v>5</v>
      </c>
      <c r="K32" s="98" t="s">
        <v>5</v>
      </c>
      <c r="L32" s="98" t="s">
        <v>5</v>
      </c>
      <c r="M32" s="98" t="s">
        <v>5</v>
      </c>
      <c r="N32" s="177"/>
      <c r="O32" s="318"/>
      <c r="P32" s="252"/>
      <c r="Q32" s="325"/>
      <c r="R32" s="186"/>
      <c r="S32" s="218"/>
      <c r="T32" s="244"/>
    </row>
    <row r="33" spans="1:63" x14ac:dyDescent="0.2">
      <c r="B33" s="102">
        <v>12</v>
      </c>
      <c r="C33" s="90" t="s">
        <v>95</v>
      </c>
      <c r="D33" s="503" t="s">
        <v>137</v>
      </c>
      <c r="E33" s="278" t="s">
        <v>249</v>
      </c>
      <c r="F33" s="223" t="s">
        <v>308</v>
      </c>
      <c r="G33" s="90" t="s">
        <v>96</v>
      </c>
      <c r="H33" s="136"/>
      <c r="I33" s="504" t="s">
        <v>301</v>
      </c>
      <c r="J33" s="187">
        <v>14</v>
      </c>
      <c r="K33" s="90">
        <v>48</v>
      </c>
      <c r="L33" s="90">
        <v>6</v>
      </c>
      <c r="M33" s="90">
        <v>8</v>
      </c>
      <c r="N33" s="136">
        <f>J33*K33</f>
        <v>672</v>
      </c>
      <c r="O33" s="316">
        <f t="shared" ref="O33:O37" si="8">IFERROR(P33*J33,"-")</f>
        <v>0</v>
      </c>
      <c r="P33" s="153">
        <v>0</v>
      </c>
      <c r="Q33" s="322">
        <f t="shared" ref="Q33:Q37" si="9">IFERROR(P33/K33,"-")</f>
        <v>0</v>
      </c>
      <c r="R33" s="183"/>
      <c r="S33" s="218"/>
      <c r="T33" s="244"/>
    </row>
    <row r="34" spans="1:63" x14ac:dyDescent="0.2">
      <c r="B34" s="102">
        <v>13</v>
      </c>
      <c r="C34" s="90" t="s">
        <v>86</v>
      </c>
      <c r="D34" s="503" t="s">
        <v>138</v>
      </c>
      <c r="E34" s="284" t="s">
        <v>257</v>
      </c>
      <c r="F34" s="187" t="s">
        <v>308</v>
      </c>
      <c r="G34" s="90" t="s">
        <v>97</v>
      </c>
      <c r="H34" s="136"/>
      <c r="I34" s="504" t="s">
        <v>298</v>
      </c>
      <c r="J34" s="187">
        <v>12</v>
      </c>
      <c r="K34" s="90">
        <v>40</v>
      </c>
      <c r="L34" s="90">
        <v>5</v>
      </c>
      <c r="M34" s="90">
        <v>8</v>
      </c>
      <c r="N34" s="136">
        <f>J34*K34</f>
        <v>480</v>
      </c>
      <c r="O34" s="316">
        <f t="shared" si="8"/>
        <v>0</v>
      </c>
      <c r="P34" s="153">
        <v>0</v>
      </c>
      <c r="Q34" s="322">
        <f t="shared" si="9"/>
        <v>0</v>
      </c>
      <c r="R34" s="183"/>
      <c r="S34" s="218"/>
      <c r="T34" s="244"/>
    </row>
    <row r="35" spans="1:63" x14ac:dyDescent="0.2">
      <c r="B35" s="102">
        <v>14</v>
      </c>
      <c r="C35" s="70" t="s">
        <v>9</v>
      </c>
      <c r="D35" s="507" t="s">
        <v>139</v>
      </c>
      <c r="E35" s="289" t="s">
        <v>258</v>
      </c>
      <c r="F35" s="200"/>
      <c r="G35" s="70" t="s">
        <v>98</v>
      </c>
      <c r="H35" s="178"/>
      <c r="I35" s="508" t="s">
        <v>5</v>
      </c>
      <c r="J35" s="187">
        <v>1</v>
      </c>
      <c r="K35" s="70">
        <v>40</v>
      </c>
      <c r="L35" s="70">
        <v>8</v>
      </c>
      <c r="M35" s="70">
        <v>5</v>
      </c>
      <c r="N35" s="178">
        <v>40</v>
      </c>
      <c r="O35" s="316">
        <f t="shared" si="8"/>
        <v>0</v>
      </c>
      <c r="P35" s="153">
        <v>0</v>
      </c>
      <c r="Q35" s="322">
        <f t="shared" si="9"/>
        <v>0</v>
      </c>
      <c r="R35" s="183"/>
      <c r="S35" s="218"/>
      <c r="T35" s="244"/>
    </row>
    <row r="36" spans="1:63" x14ac:dyDescent="0.2">
      <c r="B36" s="102">
        <v>15</v>
      </c>
      <c r="C36" s="70" t="s">
        <v>9</v>
      </c>
      <c r="D36" s="507" t="s">
        <v>140</v>
      </c>
      <c r="E36" s="289" t="s">
        <v>259</v>
      </c>
      <c r="F36" s="200"/>
      <c r="G36" s="70" t="s">
        <v>98</v>
      </c>
      <c r="H36" s="178"/>
      <c r="I36" s="508" t="s">
        <v>5</v>
      </c>
      <c r="J36" s="187">
        <v>1</v>
      </c>
      <c r="K36" s="70">
        <v>40</v>
      </c>
      <c r="L36" s="70">
        <v>8</v>
      </c>
      <c r="M36" s="70">
        <v>5</v>
      </c>
      <c r="N36" s="178">
        <v>40</v>
      </c>
      <c r="O36" s="316">
        <f>IFERROR(P36*J36,"-")</f>
        <v>0</v>
      </c>
      <c r="P36" s="153">
        <v>0</v>
      </c>
      <c r="Q36" s="322">
        <f t="shared" si="9"/>
        <v>0</v>
      </c>
      <c r="R36" s="183"/>
      <c r="S36" s="218"/>
      <c r="T36" s="244"/>
    </row>
    <row r="37" spans="1:63" x14ac:dyDescent="0.2">
      <c r="B37" s="102">
        <v>16</v>
      </c>
      <c r="C37" s="70" t="s">
        <v>9</v>
      </c>
      <c r="D37" s="507" t="s">
        <v>141</v>
      </c>
      <c r="E37" s="289" t="s">
        <v>260</v>
      </c>
      <c r="F37" s="200"/>
      <c r="G37" s="70" t="s">
        <v>98</v>
      </c>
      <c r="H37" s="178"/>
      <c r="I37" s="508" t="s">
        <v>5</v>
      </c>
      <c r="J37" s="187">
        <v>1</v>
      </c>
      <c r="K37" s="70">
        <v>40</v>
      </c>
      <c r="L37" s="70">
        <v>8</v>
      </c>
      <c r="M37" s="70">
        <v>5</v>
      </c>
      <c r="N37" s="178">
        <v>40</v>
      </c>
      <c r="O37" s="316">
        <f t="shared" si="8"/>
        <v>0</v>
      </c>
      <c r="P37" s="153">
        <v>0</v>
      </c>
      <c r="Q37" s="322">
        <f t="shared" si="9"/>
        <v>0</v>
      </c>
      <c r="R37" s="183"/>
      <c r="S37" s="218"/>
      <c r="T37" s="244"/>
    </row>
    <row r="38" spans="1:63" x14ac:dyDescent="0.2">
      <c r="B38" s="96"/>
      <c r="C38" s="97" t="s">
        <v>5</v>
      </c>
      <c r="D38" s="97" t="s">
        <v>99</v>
      </c>
      <c r="E38" s="287"/>
      <c r="F38" s="222"/>
      <c r="G38" s="98" t="s">
        <v>5</v>
      </c>
      <c r="H38" s="177"/>
      <c r="I38" s="506" t="s">
        <v>5</v>
      </c>
      <c r="J38" s="199" t="s">
        <v>5</v>
      </c>
      <c r="K38" s="98" t="s">
        <v>5</v>
      </c>
      <c r="L38" s="98" t="s">
        <v>5</v>
      </c>
      <c r="M38" s="98" t="s">
        <v>5</v>
      </c>
      <c r="N38" s="177"/>
      <c r="O38" s="318"/>
      <c r="P38" s="252"/>
      <c r="Q38" s="325"/>
      <c r="R38" s="186"/>
      <c r="S38" s="218"/>
      <c r="T38" s="244"/>
    </row>
    <row r="39" spans="1:63" ht="10.8" thickBot="1" x14ac:dyDescent="0.25">
      <c r="B39" s="101">
        <v>17</v>
      </c>
      <c r="C39" s="74" t="s">
        <v>9</v>
      </c>
      <c r="D39" s="518" t="s">
        <v>142</v>
      </c>
      <c r="E39" s="290" t="s">
        <v>261</v>
      </c>
      <c r="F39" s="226"/>
      <c r="G39" s="74" t="s">
        <v>98</v>
      </c>
      <c r="H39" s="179"/>
      <c r="I39" s="519" t="s">
        <v>5</v>
      </c>
      <c r="J39" s="187">
        <v>1</v>
      </c>
      <c r="K39" s="74">
        <v>40</v>
      </c>
      <c r="L39" s="74">
        <v>8</v>
      </c>
      <c r="M39" s="74">
        <v>5</v>
      </c>
      <c r="N39" s="179">
        <v>40</v>
      </c>
      <c r="O39" s="316">
        <f>IFERROR(P39*J39,"-")</f>
        <v>0</v>
      </c>
      <c r="P39" s="154">
        <v>0</v>
      </c>
      <c r="Q39" s="323">
        <f>IFERROR(P39/K39,"-")</f>
        <v>0</v>
      </c>
      <c r="R39" s="184"/>
      <c r="S39" s="218"/>
      <c r="T39" s="244"/>
    </row>
    <row r="40" spans="1:63" ht="11.4" x14ac:dyDescent="0.2">
      <c r="B40" s="93"/>
      <c r="C40" s="94" t="s">
        <v>5</v>
      </c>
      <c r="D40" s="94" t="s">
        <v>34</v>
      </c>
      <c r="E40" s="286"/>
      <c r="F40" s="221"/>
      <c r="G40" s="95" t="s">
        <v>5</v>
      </c>
      <c r="H40" s="176"/>
      <c r="I40" s="206" t="s">
        <v>5</v>
      </c>
      <c r="J40" s="198" t="s">
        <v>5</v>
      </c>
      <c r="K40" s="95" t="s">
        <v>5</v>
      </c>
      <c r="L40" s="95" t="s">
        <v>5</v>
      </c>
      <c r="M40" s="95" t="s">
        <v>5</v>
      </c>
      <c r="N40" s="176"/>
      <c r="O40" s="317"/>
      <c r="P40" s="251"/>
      <c r="Q40" s="324"/>
      <c r="R40" s="185"/>
      <c r="S40" s="218"/>
      <c r="T40" s="244"/>
    </row>
    <row r="41" spans="1:63" x14ac:dyDescent="0.2">
      <c r="B41" s="96"/>
      <c r="C41" s="97" t="s">
        <v>5</v>
      </c>
      <c r="D41" s="97" t="s">
        <v>100</v>
      </c>
      <c r="E41" s="287"/>
      <c r="F41" s="222"/>
      <c r="G41" s="98" t="s">
        <v>5</v>
      </c>
      <c r="H41" s="177"/>
      <c r="I41" s="506" t="s">
        <v>5</v>
      </c>
      <c r="J41" s="199" t="s">
        <v>5</v>
      </c>
      <c r="K41" s="98" t="s">
        <v>5</v>
      </c>
      <c r="L41" s="98" t="s">
        <v>5</v>
      </c>
      <c r="M41" s="98" t="s">
        <v>5</v>
      </c>
      <c r="N41" s="177"/>
      <c r="O41" s="318"/>
      <c r="P41" s="252"/>
      <c r="Q41" s="325"/>
      <c r="R41" s="186"/>
      <c r="S41" s="218"/>
      <c r="T41" s="244"/>
    </row>
    <row r="42" spans="1:63" x14ac:dyDescent="0.2">
      <c r="B42" s="99">
        <v>18</v>
      </c>
      <c r="C42" s="70" t="s">
        <v>86</v>
      </c>
      <c r="D42" s="507" t="s">
        <v>143</v>
      </c>
      <c r="E42" s="278" t="s">
        <v>262</v>
      </c>
      <c r="F42" s="223"/>
      <c r="G42" s="70" t="s">
        <v>102</v>
      </c>
      <c r="H42" s="178">
        <v>11</v>
      </c>
      <c r="I42" s="508" t="s">
        <v>312</v>
      </c>
      <c r="J42" s="200">
        <v>4</v>
      </c>
      <c r="K42" s="70">
        <v>48</v>
      </c>
      <c r="L42" s="70">
        <v>8</v>
      </c>
      <c r="M42" s="70">
        <v>6</v>
      </c>
      <c r="N42" s="178">
        <f>J42*K42</f>
        <v>192</v>
      </c>
      <c r="O42" s="320">
        <f>P42*J42*H42</f>
        <v>0</v>
      </c>
      <c r="P42" s="153">
        <v>0</v>
      </c>
      <c r="Q42" s="322">
        <f>IFERROR(P42/K42,"-")</f>
        <v>0</v>
      </c>
      <c r="R42" s="183"/>
      <c r="S42" s="218"/>
      <c r="T42" s="244"/>
    </row>
    <row r="43" spans="1:63" x14ac:dyDescent="0.2">
      <c r="B43" s="89">
        <v>19</v>
      </c>
      <c r="C43" s="70" t="s">
        <v>86</v>
      </c>
      <c r="D43" s="507" t="s">
        <v>144</v>
      </c>
      <c r="E43" s="278" t="s">
        <v>240</v>
      </c>
      <c r="F43" s="223"/>
      <c r="G43" s="70" t="s">
        <v>40</v>
      </c>
      <c r="H43" s="178">
        <v>2.7</v>
      </c>
      <c r="I43" s="508" t="s">
        <v>312</v>
      </c>
      <c r="J43" s="200">
        <v>4</v>
      </c>
      <c r="K43" s="70">
        <v>48</v>
      </c>
      <c r="L43" s="70">
        <v>6</v>
      </c>
      <c r="M43" s="70" t="s">
        <v>38</v>
      </c>
      <c r="N43" s="178">
        <f>J43*K43</f>
        <v>192</v>
      </c>
      <c r="O43" s="320">
        <f t="shared" ref="O43" si="10">P43*J43*H43</f>
        <v>0</v>
      </c>
      <c r="P43" s="153">
        <v>0</v>
      </c>
      <c r="Q43" s="322">
        <f t="shared" ref="Q43" si="11">IFERROR(P43/K43,"-")</f>
        <v>0</v>
      </c>
      <c r="R43" s="183"/>
      <c r="S43" s="218"/>
      <c r="T43" s="244"/>
    </row>
    <row r="44" spans="1:63" x14ac:dyDescent="0.2">
      <c r="B44" s="96"/>
      <c r="C44" s="97" t="s">
        <v>5</v>
      </c>
      <c r="D44" s="97" t="s">
        <v>103</v>
      </c>
      <c r="E44" s="287"/>
      <c r="F44" s="222"/>
      <c r="G44" s="98" t="s">
        <v>5</v>
      </c>
      <c r="H44" s="177"/>
      <c r="I44" s="506" t="s">
        <v>5</v>
      </c>
      <c r="J44" s="199" t="s">
        <v>5</v>
      </c>
      <c r="K44" s="98" t="s">
        <v>5</v>
      </c>
      <c r="L44" s="98" t="s">
        <v>5</v>
      </c>
      <c r="M44" s="98" t="s">
        <v>5</v>
      </c>
      <c r="N44" s="177"/>
      <c r="O44" s="318"/>
      <c r="P44" s="252"/>
      <c r="Q44" s="325"/>
      <c r="R44" s="186"/>
      <c r="S44" s="218"/>
      <c r="T44" s="244"/>
    </row>
    <row r="45" spans="1:63" x14ac:dyDescent="0.2">
      <c r="B45" s="99">
        <v>20</v>
      </c>
      <c r="C45" s="70" t="s">
        <v>86</v>
      </c>
      <c r="D45" s="507" t="s">
        <v>145</v>
      </c>
      <c r="E45" s="278" t="s">
        <v>244</v>
      </c>
      <c r="F45" s="223"/>
      <c r="G45" s="70" t="s">
        <v>40</v>
      </c>
      <c r="H45" s="178">
        <v>2.7</v>
      </c>
      <c r="I45" s="508"/>
      <c r="J45" s="200">
        <v>1</v>
      </c>
      <c r="K45" s="70">
        <v>180</v>
      </c>
      <c r="L45" s="70">
        <v>6</v>
      </c>
      <c r="M45" s="70">
        <v>30</v>
      </c>
      <c r="N45" s="178">
        <f>J45*K45</f>
        <v>180</v>
      </c>
      <c r="O45" s="320">
        <f t="shared" ref="O45:O47" si="12">P45*J45*H45</f>
        <v>0</v>
      </c>
      <c r="P45" s="153">
        <v>0</v>
      </c>
      <c r="Q45" s="322">
        <f t="shared" ref="Q45:Q47" si="13">IFERROR(P45/K45,"-")</f>
        <v>0</v>
      </c>
      <c r="R45" s="183"/>
      <c r="S45" s="218"/>
      <c r="T45" s="244"/>
    </row>
    <row r="46" spans="1:63" s="6" customFormat="1" x14ac:dyDescent="0.2">
      <c r="A46" s="227"/>
      <c r="B46" s="99">
        <v>21</v>
      </c>
      <c r="C46" s="70" t="s">
        <v>86</v>
      </c>
      <c r="D46" s="507" t="s">
        <v>146</v>
      </c>
      <c r="E46" s="289" t="s">
        <v>263</v>
      </c>
      <c r="F46" s="200"/>
      <c r="G46" s="70" t="s">
        <v>104</v>
      </c>
      <c r="H46" s="178">
        <v>12</v>
      </c>
      <c r="I46" s="508" t="s">
        <v>316</v>
      </c>
      <c r="J46" s="200">
        <v>4</v>
      </c>
      <c r="K46" s="70">
        <v>48</v>
      </c>
      <c r="L46" s="70">
        <v>8</v>
      </c>
      <c r="M46" s="70">
        <v>6</v>
      </c>
      <c r="N46" s="178">
        <f>J46*K46</f>
        <v>192</v>
      </c>
      <c r="O46" s="320">
        <f t="shared" si="12"/>
        <v>0</v>
      </c>
      <c r="P46" s="153">
        <v>0</v>
      </c>
      <c r="Q46" s="322">
        <f t="shared" si="13"/>
        <v>0</v>
      </c>
      <c r="R46" s="183"/>
      <c r="S46" s="227"/>
      <c r="T46" s="248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</row>
    <row r="47" spans="1:63" s="6" customFormat="1" x14ac:dyDescent="0.2">
      <c r="A47" s="227"/>
      <c r="B47" s="99">
        <v>22</v>
      </c>
      <c r="C47" s="70" t="s">
        <v>22</v>
      </c>
      <c r="D47" s="507" t="s">
        <v>178</v>
      </c>
      <c r="E47" s="289" t="s">
        <v>244</v>
      </c>
      <c r="F47" s="255"/>
      <c r="G47" s="70" t="s">
        <v>40</v>
      </c>
      <c r="H47" s="178"/>
      <c r="I47" s="508" t="s">
        <v>302</v>
      </c>
      <c r="J47" s="200">
        <v>4</v>
      </c>
      <c r="K47" s="70">
        <v>48</v>
      </c>
      <c r="L47" s="70">
        <v>4</v>
      </c>
      <c r="M47" s="70">
        <v>12</v>
      </c>
      <c r="N47" s="178">
        <v>192</v>
      </c>
      <c r="O47" s="320">
        <f t="shared" si="12"/>
        <v>0</v>
      </c>
      <c r="P47" s="153">
        <v>0</v>
      </c>
      <c r="Q47" s="322">
        <f t="shared" si="13"/>
        <v>0</v>
      </c>
      <c r="R47" s="183"/>
      <c r="S47" s="227"/>
      <c r="T47" s="248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</row>
    <row r="48" spans="1:63" x14ac:dyDescent="0.2">
      <c r="B48" s="96"/>
      <c r="C48" s="97" t="s">
        <v>5</v>
      </c>
      <c r="D48" s="97" t="s">
        <v>35</v>
      </c>
      <c r="E48" s="287"/>
      <c r="F48" s="222"/>
      <c r="G48" s="98" t="s">
        <v>5</v>
      </c>
      <c r="H48" s="177"/>
      <c r="I48" s="506" t="s">
        <v>5</v>
      </c>
      <c r="J48" s="199" t="s">
        <v>5</v>
      </c>
      <c r="K48" s="98" t="s">
        <v>5</v>
      </c>
      <c r="L48" s="98" t="s">
        <v>5</v>
      </c>
      <c r="M48" s="98" t="s">
        <v>5</v>
      </c>
      <c r="N48" s="177"/>
      <c r="O48" s="318"/>
      <c r="P48" s="252"/>
      <c r="Q48" s="325"/>
      <c r="R48" s="186"/>
      <c r="S48" s="218"/>
      <c r="T48" s="244"/>
    </row>
    <row r="49" spans="1:63" x14ac:dyDescent="0.2">
      <c r="B49" s="99">
        <v>23</v>
      </c>
      <c r="C49" s="70" t="s">
        <v>22</v>
      </c>
      <c r="D49" s="507" t="s">
        <v>197</v>
      </c>
      <c r="E49" s="278" t="s">
        <v>241</v>
      </c>
      <c r="F49" s="223"/>
      <c r="G49" s="70" t="s">
        <v>36</v>
      </c>
      <c r="H49" s="178">
        <v>3</v>
      </c>
      <c r="I49" s="508" t="s">
        <v>312</v>
      </c>
      <c r="J49" s="200">
        <v>4</v>
      </c>
      <c r="K49" s="70">
        <v>48</v>
      </c>
      <c r="L49" s="70">
        <v>4</v>
      </c>
      <c r="M49" s="70">
        <v>12</v>
      </c>
      <c r="N49" s="178">
        <f>J49*K49</f>
        <v>192</v>
      </c>
      <c r="O49" s="320">
        <f t="shared" ref="O49:O51" si="14">P49*J49*H49</f>
        <v>0</v>
      </c>
      <c r="P49" s="153">
        <v>0</v>
      </c>
      <c r="Q49" s="322">
        <f t="shared" ref="Q49:Q51" si="15">IFERROR(P49/K49,"-")</f>
        <v>0</v>
      </c>
      <c r="R49" s="183"/>
      <c r="S49" s="218"/>
      <c r="T49" s="244"/>
    </row>
    <row r="50" spans="1:63" x14ac:dyDescent="0.2">
      <c r="B50" s="99">
        <v>24</v>
      </c>
      <c r="C50" s="70" t="s">
        <v>22</v>
      </c>
      <c r="D50" s="507" t="s">
        <v>198</v>
      </c>
      <c r="E50" s="278" t="s">
        <v>242</v>
      </c>
      <c r="F50" s="223"/>
      <c r="G50" s="70" t="s">
        <v>36</v>
      </c>
      <c r="H50" s="178">
        <v>3</v>
      </c>
      <c r="I50" s="508" t="s">
        <v>312</v>
      </c>
      <c r="J50" s="200">
        <v>4</v>
      </c>
      <c r="K50" s="70">
        <v>48</v>
      </c>
      <c r="L50" s="70">
        <v>4</v>
      </c>
      <c r="M50" s="70">
        <v>12</v>
      </c>
      <c r="N50" s="178">
        <f>J50*K50</f>
        <v>192</v>
      </c>
      <c r="O50" s="320">
        <f t="shared" si="14"/>
        <v>0</v>
      </c>
      <c r="P50" s="153">
        <v>0</v>
      </c>
      <c r="Q50" s="322">
        <f t="shared" si="15"/>
        <v>0</v>
      </c>
      <c r="R50" s="183"/>
      <c r="S50" s="218"/>
      <c r="T50" s="244"/>
    </row>
    <row r="51" spans="1:63" x14ac:dyDescent="0.2">
      <c r="B51" s="99">
        <v>25</v>
      </c>
      <c r="C51" s="70" t="s">
        <v>22</v>
      </c>
      <c r="D51" s="507" t="s">
        <v>199</v>
      </c>
      <c r="E51" s="278" t="s">
        <v>243</v>
      </c>
      <c r="F51" s="223"/>
      <c r="G51" s="70" t="s">
        <v>36</v>
      </c>
      <c r="H51" s="178">
        <v>3</v>
      </c>
      <c r="I51" s="508" t="s">
        <v>312</v>
      </c>
      <c r="J51" s="200">
        <v>4</v>
      </c>
      <c r="K51" s="70">
        <v>48</v>
      </c>
      <c r="L51" s="70">
        <v>4</v>
      </c>
      <c r="M51" s="70">
        <v>12</v>
      </c>
      <c r="N51" s="178">
        <f>J51*K51</f>
        <v>192</v>
      </c>
      <c r="O51" s="320">
        <f t="shared" si="14"/>
        <v>0</v>
      </c>
      <c r="P51" s="153">
        <v>0</v>
      </c>
      <c r="Q51" s="322">
        <f t="shared" si="15"/>
        <v>0</v>
      </c>
      <c r="R51" s="183"/>
      <c r="S51" s="218"/>
      <c r="T51" s="244"/>
    </row>
    <row r="52" spans="1:63" x14ac:dyDescent="0.2">
      <c r="B52" s="96"/>
      <c r="C52" s="97" t="s">
        <v>5</v>
      </c>
      <c r="D52" s="97" t="s">
        <v>41</v>
      </c>
      <c r="E52" s="287"/>
      <c r="F52" s="222"/>
      <c r="G52" s="98" t="s">
        <v>5</v>
      </c>
      <c r="H52" s="177"/>
      <c r="I52" s="506" t="s">
        <v>5</v>
      </c>
      <c r="J52" s="199" t="s">
        <v>5</v>
      </c>
      <c r="K52" s="98" t="s">
        <v>5</v>
      </c>
      <c r="L52" s="98" t="s">
        <v>5</v>
      </c>
      <c r="M52" s="98" t="s">
        <v>5</v>
      </c>
      <c r="N52" s="177"/>
      <c r="O52" s="318"/>
      <c r="P52" s="252"/>
      <c r="Q52" s="325"/>
      <c r="R52" s="186"/>
      <c r="S52" s="218"/>
      <c r="T52" s="244"/>
    </row>
    <row r="53" spans="1:63" x14ac:dyDescent="0.2">
      <c r="B53" s="99">
        <v>26</v>
      </c>
      <c r="C53" s="70" t="s">
        <v>9</v>
      </c>
      <c r="D53" s="507" t="s">
        <v>328</v>
      </c>
      <c r="E53" s="278" t="s">
        <v>250</v>
      </c>
      <c r="F53" s="223"/>
      <c r="G53" s="70" t="s">
        <v>36</v>
      </c>
      <c r="H53" s="178">
        <v>3</v>
      </c>
      <c r="I53" s="508" t="s">
        <v>312</v>
      </c>
      <c r="J53" s="200">
        <v>4</v>
      </c>
      <c r="K53" s="70">
        <v>50</v>
      </c>
      <c r="L53" s="70">
        <v>5</v>
      </c>
      <c r="M53" s="70">
        <v>10</v>
      </c>
      <c r="N53" s="178">
        <f>J53*K53</f>
        <v>200</v>
      </c>
      <c r="O53" s="320">
        <f>P53*J53*H53</f>
        <v>0</v>
      </c>
      <c r="P53" s="153">
        <v>0</v>
      </c>
      <c r="Q53" s="322">
        <f>IFERROR(P53/K53,"-")</f>
        <v>0</v>
      </c>
      <c r="R53" s="183"/>
      <c r="S53" s="218"/>
      <c r="T53" s="244"/>
    </row>
    <row r="54" spans="1:63" s="6" customFormat="1" x14ac:dyDescent="0.2">
      <c r="A54" s="227"/>
      <c r="B54" s="96"/>
      <c r="C54" s="97" t="s">
        <v>5</v>
      </c>
      <c r="D54" s="97" t="s">
        <v>105</v>
      </c>
      <c r="E54" s="287"/>
      <c r="F54" s="222"/>
      <c r="G54" s="98" t="s">
        <v>5</v>
      </c>
      <c r="H54" s="177"/>
      <c r="I54" s="506" t="s">
        <v>5</v>
      </c>
      <c r="J54" s="199" t="s">
        <v>5</v>
      </c>
      <c r="K54" s="98" t="s">
        <v>5</v>
      </c>
      <c r="L54" s="98" t="s">
        <v>5</v>
      </c>
      <c r="M54" s="98" t="s">
        <v>5</v>
      </c>
      <c r="N54" s="177"/>
      <c r="O54" s="318"/>
      <c r="P54" s="252"/>
      <c r="Q54" s="325"/>
      <c r="R54" s="186"/>
      <c r="S54" s="227"/>
      <c r="T54" s="248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</row>
    <row r="55" spans="1:63" ht="10.8" thickBot="1" x14ac:dyDescent="0.25">
      <c r="B55" s="101">
        <v>27</v>
      </c>
      <c r="C55" s="74" t="s">
        <v>22</v>
      </c>
      <c r="D55" s="518" t="s">
        <v>132</v>
      </c>
      <c r="E55" s="288" t="s">
        <v>239</v>
      </c>
      <c r="F55" s="225"/>
      <c r="G55" s="74" t="s">
        <v>36</v>
      </c>
      <c r="H55" s="179">
        <v>3</v>
      </c>
      <c r="I55" s="508" t="s">
        <v>312</v>
      </c>
      <c r="J55" s="201">
        <v>4</v>
      </c>
      <c r="K55" s="74">
        <v>48</v>
      </c>
      <c r="L55" s="74">
        <v>4</v>
      </c>
      <c r="M55" s="74">
        <v>12</v>
      </c>
      <c r="N55" s="179">
        <f>J55*K55</f>
        <v>192</v>
      </c>
      <c r="O55" s="320">
        <f>P55*J55*H55</f>
        <v>0</v>
      </c>
      <c r="P55" s="154">
        <v>0</v>
      </c>
      <c r="Q55" s="323">
        <f>IFERROR(P55/K55,"-")</f>
        <v>0</v>
      </c>
      <c r="R55" s="184"/>
      <c r="S55" s="218"/>
      <c r="T55" s="244"/>
    </row>
    <row r="56" spans="1:63" ht="11.4" x14ac:dyDescent="0.2">
      <c r="B56" s="93"/>
      <c r="C56" s="94" t="s">
        <v>5</v>
      </c>
      <c r="D56" s="94" t="s">
        <v>106</v>
      </c>
      <c r="E56" s="286"/>
      <c r="F56" s="228"/>
      <c r="G56" s="95" t="s">
        <v>5</v>
      </c>
      <c r="H56" s="176"/>
      <c r="I56" s="206" t="s">
        <v>5</v>
      </c>
      <c r="J56" s="198" t="s">
        <v>5</v>
      </c>
      <c r="K56" s="95" t="s">
        <v>5</v>
      </c>
      <c r="L56" s="95" t="s">
        <v>5</v>
      </c>
      <c r="M56" s="95" t="s">
        <v>5</v>
      </c>
      <c r="N56" s="176"/>
      <c r="O56" s="317"/>
      <c r="P56" s="251"/>
      <c r="Q56" s="324"/>
      <c r="R56" s="185"/>
      <c r="S56" s="218"/>
      <c r="T56" s="244"/>
    </row>
    <row r="57" spans="1:63" x14ac:dyDescent="0.2">
      <c r="B57" s="99">
        <v>28</v>
      </c>
      <c r="C57" s="70" t="s">
        <v>86</v>
      </c>
      <c r="D57" s="507" t="s">
        <v>147</v>
      </c>
      <c r="E57" s="278" t="s">
        <v>264</v>
      </c>
      <c r="F57" s="100" t="s">
        <v>310</v>
      </c>
      <c r="G57" s="70" t="s">
        <v>107</v>
      </c>
      <c r="H57" s="178"/>
      <c r="I57" s="508" t="s">
        <v>313</v>
      </c>
      <c r="J57" s="200">
        <v>5</v>
      </c>
      <c r="K57" s="70">
        <v>40</v>
      </c>
      <c r="L57" s="70">
        <v>5</v>
      </c>
      <c r="M57" s="70">
        <v>8</v>
      </c>
      <c r="N57" s="178">
        <f>J57*K57</f>
        <v>200</v>
      </c>
      <c r="O57" s="316">
        <f>IFERROR(Q57*N57,"-")</f>
        <v>0</v>
      </c>
      <c r="P57" s="153">
        <v>0</v>
      </c>
      <c r="Q57" s="322">
        <f>IFERROR(P57/K57,"-")</f>
        <v>0</v>
      </c>
      <c r="R57" s="183"/>
      <c r="S57" s="218"/>
      <c r="T57" s="244"/>
    </row>
    <row r="58" spans="1:63" x14ac:dyDescent="0.2">
      <c r="B58" s="99">
        <v>29</v>
      </c>
      <c r="C58" s="70" t="s">
        <v>86</v>
      </c>
      <c r="D58" s="520" t="s">
        <v>318</v>
      </c>
      <c r="E58" s="289">
        <v>30000463</v>
      </c>
      <c r="F58" s="256"/>
      <c r="G58" s="70" t="s">
        <v>107</v>
      </c>
      <c r="H58" s="178"/>
      <c r="I58" s="508" t="s">
        <v>313</v>
      </c>
      <c r="J58" s="200">
        <v>5</v>
      </c>
      <c r="K58" s="70">
        <v>40</v>
      </c>
      <c r="L58" s="70">
        <v>5</v>
      </c>
      <c r="M58" s="70">
        <v>8</v>
      </c>
      <c r="N58" s="178">
        <f t="shared" ref="N58:N71" si="16">J58*K58</f>
        <v>200</v>
      </c>
      <c r="O58" s="316">
        <f t="shared" ref="O58:O71" si="17">IFERROR(Q58*N58,"-")</f>
        <v>0</v>
      </c>
      <c r="P58" s="153">
        <v>0</v>
      </c>
      <c r="Q58" s="322">
        <f t="shared" ref="Q58:Q71" si="18">IFERROR(P58/K58,"-")</f>
        <v>0</v>
      </c>
      <c r="R58" s="183"/>
      <c r="S58" s="218"/>
      <c r="T58" s="244"/>
    </row>
    <row r="59" spans="1:63" x14ac:dyDescent="0.2">
      <c r="B59" s="99">
        <v>30</v>
      </c>
      <c r="C59" s="70" t="s">
        <v>86</v>
      </c>
      <c r="D59" s="507" t="s">
        <v>319</v>
      </c>
      <c r="E59" s="289">
        <v>30000464</v>
      </c>
      <c r="F59" s="256"/>
      <c r="G59" s="70" t="s">
        <v>107</v>
      </c>
      <c r="H59" s="178"/>
      <c r="I59" s="508" t="s">
        <v>313</v>
      </c>
      <c r="J59" s="200">
        <v>5</v>
      </c>
      <c r="K59" s="70">
        <v>40</v>
      </c>
      <c r="L59" s="70">
        <v>5</v>
      </c>
      <c r="M59" s="70">
        <v>8</v>
      </c>
      <c r="N59" s="178">
        <f t="shared" si="16"/>
        <v>200</v>
      </c>
      <c r="O59" s="316">
        <f t="shared" si="17"/>
        <v>0</v>
      </c>
      <c r="P59" s="153">
        <v>0</v>
      </c>
      <c r="Q59" s="322">
        <f t="shared" si="18"/>
        <v>0</v>
      </c>
      <c r="R59" s="183"/>
      <c r="S59" s="218"/>
      <c r="T59" s="244"/>
    </row>
    <row r="60" spans="1:63" x14ac:dyDescent="0.2">
      <c r="B60" s="99">
        <v>31</v>
      </c>
      <c r="C60" s="70" t="s">
        <v>86</v>
      </c>
      <c r="D60" s="507" t="s">
        <v>320</v>
      </c>
      <c r="E60" s="289">
        <v>30000465</v>
      </c>
      <c r="F60" s="256"/>
      <c r="G60" s="70" t="s">
        <v>107</v>
      </c>
      <c r="H60" s="178"/>
      <c r="I60" s="508" t="s">
        <v>313</v>
      </c>
      <c r="J60" s="200">
        <v>5</v>
      </c>
      <c r="K60" s="70">
        <v>40</v>
      </c>
      <c r="L60" s="70">
        <v>5</v>
      </c>
      <c r="M60" s="70">
        <v>8</v>
      </c>
      <c r="N60" s="178">
        <f t="shared" si="16"/>
        <v>200</v>
      </c>
      <c r="O60" s="316">
        <f t="shared" si="17"/>
        <v>0</v>
      </c>
      <c r="P60" s="153">
        <v>0</v>
      </c>
      <c r="Q60" s="322">
        <f t="shared" si="18"/>
        <v>0</v>
      </c>
      <c r="R60" s="183"/>
      <c r="S60" s="218"/>
      <c r="T60" s="244"/>
    </row>
    <row r="61" spans="1:63" s="6" customFormat="1" x14ac:dyDescent="0.2">
      <c r="A61" s="227"/>
      <c r="B61" s="99">
        <v>32</v>
      </c>
      <c r="C61" s="70" t="s">
        <v>86</v>
      </c>
      <c r="D61" s="507" t="s">
        <v>148</v>
      </c>
      <c r="E61" s="289">
        <v>30000461</v>
      </c>
      <c r="F61" s="229"/>
      <c r="G61" s="70" t="s">
        <v>108</v>
      </c>
      <c r="H61" s="178"/>
      <c r="I61" s="508" t="s">
        <v>313</v>
      </c>
      <c r="J61" s="200">
        <v>4</v>
      </c>
      <c r="K61" s="70">
        <v>40</v>
      </c>
      <c r="L61" s="70">
        <v>5</v>
      </c>
      <c r="M61" s="70">
        <v>8</v>
      </c>
      <c r="N61" s="178">
        <f t="shared" si="16"/>
        <v>160</v>
      </c>
      <c r="O61" s="316">
        <f t="shared" si="17"/>
        <v>0</v>
      </c>
      <c r="P61" s="153">
        <v>0</v>
      </c>
      <c r="Q61" s="322">
        <f t="shared" si="18"/>
        <v>0</v>
      </c>
      <c r="R61" s="183"/>
      <c r="S61" s="227"/>
      <c r="T61" s="248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</row>
    <row r="62" spans="1:63" s="6" customFormat="1" x14ac:dyDescent="0.2">
      <c r="A62" s="227"/>
      <c r="B62" s="99">
        <v>33</v>
      </c>
      <c r="C62" s="70" t="s">
        <v>86</v>
      </c>
      <c r="D62" s="507" t="s">
        <v>205</v>
      </c>
      <c r="E62" s="289">
        <v>30000348</v>
      </c>
      <c r="F62" s="229"/>
      <c r="G62" s="70" t="s">
        <v>108</v>
      </c>
      <c r="H62" s="178"/>
      <c r="I62" s="508" t="s">
        <v>313</v>
      </c>
      <c r="J62" s="200">
        <v>4</v>
      </c>
      <c r="K62" s="70">
        <v>40</v>
      </c>
      <c r="L62" s="70">
        <v>5</v>
      </c>
      <c r="M62" s="70">
        <v>8</v>
      </c>
      <c r="N62" s="178">
        <f t="shared" si="16"/>
        <v>160</v>
      </c>
      <c r="O62" s="316">
        <f t="shared" si="17"/>
        <v>0</v>
      </c>
      <c r="P62" s="153">
        <v>0</v>
      </c>
      <c r="Q62" s="322">
        <f t="shared" si="18"/>
        <v>0</v>
      </c>
      <c r="R62" s="183"/>
      <c r="S62" s="227"/>
      <c r="T62" s="248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</row>
    <row r="63" spans="1:63" s="6" customFormat="1" x14ac:dyDescent="0.2">
      <c r="A63" s="227"/>
      <c r="B63" s="99">
        <v>34</v>
      </c>
      <c r="C63" s="70" t="s">
        <v>86</v>
      </c>
      <c r="D63" s="507" t="s">
        <v>149</v>
      </c>
      <c r="E63" s="289" t="s">
        <v>276</v>
      </c>
      <c r="F63" s="200" t="s">
        <v>310</v>
      </c>
      <c r="G63" s="70" t="s">
        <v>107</v>
      </c>
      <c r="H63" s="178"/>
      <c r="I63" s="508" t="s">
        <v>313</v>
      </c>
      <c r="J63" s="200">
        <v>5</v>
      </c>
      <c r="K63" s="70">
        <v>40</v>
      </c>
      <c r="L63" s="70">
        <v>5</v>
      </c>
      <c r="M63" s="70">
        <v>8</v>
      </c>
      <c r="N63" s="178">
        <f t="shared" si="16"/>
        <v>200</v>
      </c>
      <c r="O63" s="316">
        <f t="shared" si="17"/>
        <v>0</v>
      </c>
      <c r="P63" s="153">
        <v>0</v>
      </c>
      <c r="Q63" s="322">
        <f t="shared" si="18"/>
        <v>0</v>
      </c>
      <c r="R63" s="183"/>
      <c r="S63" s="227"/>
      <c r="T63" s="248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</row>
    <row r="64" spans="1:63" s="6" customFormat="1" x14ac:dyDescent="0.2">
      <c r="A64" s="227"/>
      <c r="B64" s="99">
        <v>35</v>
      </c>
      <c r="C64" s="70" t="s">
        <v>86</v>
      </c>
      <c r="D64" s="507" t="s">
        <v>150</v>
      </c>
      <c r="E64" s="289" t="s">
        <v>277</v>
      </c>
      <c r="F64" s="200" t="s">
        <v>310</v>
      </c>
      <c r="G64" s="70" t="s">
        <v>107</v>
      </c>
      <c r="H64" s="178"/>
      <c r="I64" s="508" t="s">
        <v>313</v>
      </c>
      <c r="J64" s="200">
        <v>5</v>
      </c>
      <c r="K64" s="70">
        <v>40</v>
      </c>
      <c r="L64" s="70">
        <v>5</v>
      </c>
      <c r="M64" s="70">
        <v>8</v>
      </c>
      <c r="N64" s="178">
        <f t="shared" si="16"/>
        <v>200</v>
      </c>
      <c r="O64" s="316">
        <f t="shared" si="17"/>
        <v>0</v>
      </c>
      <c r="P64" s="153">
        <v>0</v>
      </c>
      <c r="Q64" s="322">
        <f t="shared" si="18"/>
        <v>0</v>
      </c>
      <c r="R64" s="183"/>
      <c r="S64" s="227"/>
      <c r="T64" s="248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</row>
    <row r="65" spans="1:63" x14ac:dyDescent="0.2">
      <c r="B65" s="99">
        <v>36</v>
      </c>
      <c r="C65" s="70" t="s">
        <v>86</v>
      </c>
      <c r="D65" s="507" t="s">
        <v>151</v>
      </c>
      <c r="E65" s="278" t="s">
        <v>265</v>
      </c>
      <c r="F65" s="200" t="s">
        <v>310</v>
      </c>
      <c r="G65" s="70" t="s">
        <v>107</v>
      </c>
      <c r="H65" s="178"/>
      <c r="I65" s="508" t="s">
        <v>313</v>
      </c>
      <c r="J65" s="200">
        <v>5</v>
      </c>
      <c r="K65" s="70">
        <v>40</v>
      </c>
      <c r="L65" s="70">
        <v>5</v>
      </c>
      <c r="M65" s="70">
        <v>8</v>
      </c>
      <c r="N65" s="178">
        <f t="shared" si="16"/>
        <v>200</v>
      </c>
      <c r="O65" s="316">
        <f t="shared" si="17"/>
        <v>0</v>
      </c>
      <c r="P65" s="153">
        <v>0</v>
      </c>
      <c r="Q65" s="322">
        <f t="shared" si="18"/>
        <v>0</v>
      </c>
      <c r="R65" s="183"/>
      <c r="S65" s="218"/>
      <c r="T65" s="244"/>
    </row>
    <row r="66" spans="1:63" x14ac:dyDescent="0.2">
      <c r="B66" s="99">
        <v>37</v>
      </c>
      <c r="C66" s="70" t="s">
        <v>86</v>
      </c>
      <c r="D66" s="507" t="s">
        <v>152</v>
      </c>
      <c r="E66" s="278" t="s">
        <v>266</v>
      </c>
      <c r="F66" s="200" t="s">
        <v>310</v>
      </c>
      <c r="G66" s="70" t="s">
        <v>107</v>
      </c>
      <c r="H66" s="178"/>
      <c r="I66" s="508" t="s">
        <v>313</v>
      </c>
      <c r="J66" s="200">
        <v>5</v>
      </c>
      <c r="K66" s="70">
        <v>40</v>
      </c>
      <c r="L66" s="70">
        <v>5</v>
      </c>
      <c r="M66" s="70">
        <v>8</v>
      </c>
      <c r="N66" s="178">
        <f t="shared" si="16"/>
        <v>200</v>
      </c>
      <c r="O66" s="316">
        <f t="shared" si="17"/>
        <v>0</v>
      </c>
      <c r="P66" s="153">
        <v>0</v>
      </c>
      <c r="Q66" s="322">
        <f t="shared" si="18"/>
        <v>0</v>
      </c>
      <c r="R66" s="183"/>
      <c r="S66" s="218"/>
      <c r="T66" s="244"/>
    </row>
    <row r="67" spans="1:63" s="6" customFormat="1" x14ac:dyDescent="0.2">
      <c r="A67" s="227"/>
      <c r="B67" s="99">
        <v>38</v>
      </c>
      <c r="C67" s="70" t="s">
        <v>86</v>
      </c>
      <c r="D67" s="507" t="s">
        <v>153</v>
      </c>
      <c r="E67" s="278" t="s">
        <v>267</v>
      </c>
      <c r="F67" s="200" t="s">
        <v>310</v>
      </c>
      <c r="G67" s="70" t="s">
        <v>107</v>
      </c>
      <c r="H67" s="178"/>
      <c r="I67" s="508" t="s">
        <v>313</v>
      </c>
      <c r="J67" s="200">
        <v>5</v>
      </c>
      <c r="K67" s="70">
        <v>40</v>
      </c>
      <c r="L67" s="70">
        <v>5</v>
      </c>
      <c r="M67" s="70">
        <v>8</v>
      </c>
      <c r="N67" s="178">
        <f t="shared" si="16"/>
        <v>200</v>
      </c>
      <c r="O67" s="316">
        <f t="shared" si="17"/>
        <v>0</v>
      </c>
      <c r="P67" s="153">
        <v>0</v>
      </c>
      <c r="Q67" s="322">
        <f t="shared" si="18"/>
        <v>0</v>
      </c>
      <c r="R67" s="183"/>
      <c r="S67" s="227"/>
      <c r="T67" s="248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</row>
    <row r="68" spans="1:63" x14ac:dyDescent="0.2">
      <c r="B68" s="99">
        <v>39</v>
      </c>
      <c r="C68" s="70" t="s">
        <v>86</v>
      </c>
      <c r="D68" s="507" t="s">
        <v>154</v>
      </c>
      <c r="E68" s="278" t="s">
        <v>268</v>
      </c>
      <c r="F68" s="200" t="s">
        <v>310</v>
      </c>
      <c r="G68" s="70" t="s">
        <v>107</v>
      </c>
      <c r="H68" s="178"/>
      <c r="I68" s="508" t="s">
        <v>313</v>
      </c>
      <c r="J68" s="200">
        <v>5</v>
      </c>
      <c r="K68" s="70">
        <v>40</v>
      </c>
      <c r="L68" s="70">
        <v>5</v>
      </c>
      <c r="M68" s="70">
        <v>8</v>
      </c>
      <c r="N68" s="178">
        <f t="shared" si="16"/>
        <v>200</v>
      </c>
      <c r="O68" s="316">
        <f t="shared" si="17"/>
        <v>0</v>
      </c>
      <c r="P68" s="153">
        <v>0</v>
      </c>
      <c r="Q68" s="322">
        <f t="shared" si="18"/>
        <v>0</v>
      </c>
      <c r="R68" s="183"/>
      <c r="S68" s="218"/>
      <c r="T68" s="244"/>
    </row>
    <row r="69" spans="1:63" s="6" customFormat="1" x14ac:dyDescent="0.2">
      <c r="A69" s="227"/>
      <c r="B69" s="99">
        <v>40</v>
      </c>
      <c r="C69" s="70" t="s">
        <v>86</v>
      </c>
      <c r="D69" s="507" t="s">
        <v>155</v>
      </c>
      <c r="E69" s="278" t="s">
        <v>269</v>
      </c>
      <c r="F69" s="200" t="s">
        <v>310</v>
      </c>
      <c r="G69" s="70" t="s">
        <v>107</v>
      </c>
      <c r="H69" s="178"/>
      <c r="I69" s="508" t="s">
        <v>313</v>
      </c>
      <c r="J69" s="200">
        <v>5</v>
      </c>
      <c r="K69" s="70">
        <v>40</v>
      </c>
      <c r="L69" s="70">
        <v>5</v>
      </c>
      <c r="M69" s="70">
        <v>8</v>
      </c>
      <c r="N69" s="178">
        <f t="shared" si="16"/>
        <v>200</v>
      </c>
      <c r="O69" s="316">
        <f t="shared" si="17"/>
        <v>0</v>
      </c>
      <c r="P69" s="153">
        <v>0</v>
      </c>
      <c r="Q69" s="322">
        <f t="shared" si="18"/>
        <v>0</v>
      </c>
      <c r="R69" s="183"/>
      <c r="S69" s="227"/>
      <c r="T69" s="248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</row>
    <row r="70" spans="1:63" x14ac:dyDescent="0.2">
      <c r="B70" s="99">
        <v>41</v>
      </c>
      <c r="C70" s="70" t="s">
        <v>86</v>
      </c>
      <c r="D70" s="507" t="s">
        <v>156</v>
      </c>
      <c r="E70" s="278" t="s">
        <v>270</v>
      </c>
      <c r="F70" s="200" t="s">
        <v>310</v>
      </c>
      <c r="G70" s="70" t="s">
        <v>107</v>
      </c>
      <c r="H70" s="178"/>
      <c r="I70" s="508" t="s">
        <v>313</v>
      </c>
      <c r="J70" s="200">
        <v>5</v>
      </c>
      <c r="K70" s="70">
        <v>40</v>
      </c>
      <c r="L70" s="70">
        <v>5</v>
      </c>
      <c r="M70" s="70">
        <v>8</v>
      </c>
      <c r="N70" s="178">
        <f t="shared" si="16"/>
        <v>200</v>
      </c>
      <c r="O70" s="316">
        <f t="shared" si="17"/>
        <v>0</v>
      </c>
      <c r="P70" s="153">
        <v>0</v>
      </c>
      <c r="Q70" s="322">
        <f t="shared" si="18"/>
        <v>0</v>
      </c>
      <c r="R70" s="183"/>
      <c r="S70" s="218"/>
      <c r="T70" s="244"/>
    </row>
    <row r="71" spans="1:63" ht="10.8" thickBot="1" x14ac:dyDescent="0.25">
      <c r="B71" s="99">
        <v>42</v>
      </c>
      <c r="C71" s="74" t="s">
        <v>86</v>
      </c>
      <c r="D71" s="518" t="s">
        <v>157</v>
      </c>
      <c r="E71" s="288" t="s">
        <v>271</v>
      </c>
      <c r="F71" s="200" t="s">
        <v>310</v>
      </c>
      <c r="G71" s="74" t="s">
        <v>107</v>
      </c>
      <c r="H71" s="179"/>
      <c r="I71" s="508" t="s">
        <v>313</v>
      </c>
      <c r="J71" s="201">
        <v>5</v>
      </c>
      <c r="K71" s="74">
        <v>40</v>
      </c>
      <c r="L71" s="74">
        <v>5</v>
      </c>
      <c r="M71" s="74">
        <v>8</v>
      </c>
      <c r="N71" s="179">
        <f t="shared" si="16"/>
        <v>200</v>
      </c>
      <c r="O71" s="316">
        <f t="shared" si="17"/>
        <v>0</v>
      </c>
      <c r="P71" s="154">
        <v>0</v>
      </c>
      <c r="Q71" s="323">
        <f t="shared" si="18"/>
        <v>0</v>
      </c>
      <c r="R71" s="184"/>
      <c r="S71" s="218"/>
      <c r="T71" s="244"/>
    </row>
    <row r="72" spans="1:63" ht="11.4" x14ac:dyDescent="0.2">
      <c r="B72" s="93"/>
      <c r="C72" s="94" t="s">
        <v>5</v>
      </c>
      <c r="D72" s="94" t="s">
        <v>112</v>
      </c>
      <c r="E72" s="286"/>
      <c r="F72" s="221"/>
      <c r="G72" s="95" t="s">
        <v>5</v>
      </c>
      <c r="H72" s="176"/>
      <c r="I72" s="206" t="s">
        <v>5</v>
      </c>
      <c r="J72" s="198" t="s">
        <v>5</v>
      </c>
      <c r="K72" s="95" t="s">
        <v>5</v>
      </c>
      <c r="L72" s="95" t="s">
        <v>5</v>
      </c>
      <c r="M72" s="95" t="s">
        <v>5</v>
      </c>
      <c r="N72" s="176"/>
      <c r="O72" s="317"/>
      <c r="P72" s="251"/>
      <c r="Q72" s="324"/>
      <c r="R72" s="185"/>
      <c r="S72" s="218"/>
      <c r="T72" s="244"/>
    </row>
    <row r="73" spans="1:63" x14ac:dyDescent="0.2">
      <c r="B73" s="102">
        <v>43</v>
      </c>
      <c r="C73" s="90" t="s">
        <v>86</v>
      </c>
      <c r="D73" s="503" t="s">
        <v>158</v>
      </c>
      <c r="E73" s="284"/>
      <c r="F73" s="230"/>
      <c r="G73" s="90" t="s">
        <v>87</v>
      </c>
      <c r="H73" s="136"/>
      <c r="I73" s="504" t="s">
        <v>52</v>
      </c>
      <c r="J73" s="187">
        <v>1</v>
      </c>
      <c r="K73" s="90">
        <f t="shared" ref="K73:K78" si="19">L73*M73</f>
        <v>90</v>
      </c>
      <c r="L73" s="90">
        <v>5</v>
      </c>
      <c r="M73" s="90">
        <v>18</v>
      </c>
      <c r="N73" s="136" t="s">
        <v>52</v>
      </c>
      <c r="O73" s="316" t="str">
        <f t="shared" ref="O73:O84" si="20">IFERROR(Q73*N73,"-")</f>
        <v>-</v>
      </c>
      <c r="P73" s="153">
        <v>0</v>
      </c>
      <c r="Q73" s="322">
        <f t="shared" ref="Q73:Q84" si="21">IFERROR(P73/K73,"-")</f>
        <v>0</v>
      </c>
      <c r="R73" s="183"/>
      <c r="S73" s="218"/>
      <c r="T73" s="244"/>
    </row>
    <row r="74" spans="1:63" x14ac:dyDescent="0.2">
      <c r="B74" s="102">
        <v>44</v>
      </c>
      <c r="C74" s="90" t="s">
        <v>86</v>
      </c>
      <c r="D74" s="503" t="s">
        <v>159</v>
      </c>
      <c r="E74" s="284"/>
      <c r="F74" s="230"/>
      <c r="G74" s="90" t="s">
        <v>87</v>
      </c>
      <c r="H74" s="136"/>
      <c r="I74" s="504" t="s">
        <v>52</v>
      </c>
      <c r="J74" s="187">
        <v>1</v>
      </c>
      <c r="K74" s="90">
        <f t="shared" si="19"/>
        <v>90</v>
      </c>
      <c r="L74" s="90">
        <v>5</v>
      </c>
      <c r="M74" s="90">
        <v>18</v>
      </c>
      <c r="N74" s="136" t="s">
        <v>52</v>
      </c>
      <c r="O74" s="316" t="str">
        <f t="shared" si="20"/>
        <v>-</v>
      </c>
      <c r="P74" s="153">
        <v>0</v>
      </c>
      <c r="Q74" s="322">
        <f t="shared" si="21"/>
        <v>0</v>
      </c>
      <c r="R74" s="183"/>
      <c r="S74" s="218"/>
      <c r="T74" s="244"/>
    </row>
    <row r="75" spans="1:63" x14ac:dyDescent="0.2">
      <c r="B75" s="102">
        <v>45</v>
      </c>
      <c r="C75" s="90" t="s">
        <v>86</v>
      </c>
      <c r="D75" s="503" t="s">
        <v>160</v>
      </c>
      <c r="E75" s="284"/>
      <c r="F75" s="230"/>
      <c r="G75" s="90" t="s">
        <v>87</v>
      </c>
      <c r="H75" s="136"/>
      <c r="I75" s="504" t="s">
        <v>52</v>
      </c>
      <c r="J75" s="187">
        <v>1</v>
      </c>
      <c r="K75" s="90">
        <f t="shared" si="19"/>
        <v>90</v>
      </c>
      <c r="L75" s="90">
        <v>5</v>
      </c>
      <c r="M75" s="90">
        <v>18</v>
      </c>
      <c r="N75" s="136" t="s">
        <v>52</v>
      </c>
      <c r="O75" s="316" t="str">
        <f t="shared" si="20"/>
        <v>-</v>
      </c>
      <c r="P75" s="153">
        <v>0</v>
      </c>
      <c r="Q75" s="322">
        <f t="shared" si="21"/>
        <v>0</v>
      </c>
      <c r="R75" s="183"/>
      <c r="S75" s="218"/>
      <c r="T75" s="244"/>
    </row>
    <row r="76" spans="1:63" x14ac:dyDescent="0.2">
      <c r="B76" s="102">
        <v>46</v>
      </c>
      <c r="C76" s="90" t="s">
        <v>86</v>
      </c>
      <c r="D76" s="503" t="s">
        <v>158</v>
      </c>
      <c r="E76" s="284"/>
      <c r="F76" s="230"/>
      <c r="G76" s="90" t="s">
        <v>90</v>
      </c>
      <c r="H76" s="136"/>
      <c r="I76" s="504" t="s">
        <v>52</v>
      </c>
      <c r="J76" s="187">
        <v>1</v>
      </c>
      <c r="K76" s="90">
        <f t="shared" si="19"/>
        <v>36</v>
      </c>
      <c r="L76" s="90">
        <v>3</v>
      </c>
      <c r="M76" s="90">
        <v>12</v>
      </c>
      <c r="N76" s="136" t="s">
        <v>52</v>
      </c>
      <c r="O76" s="316" t="str">
        <f t="shared" si="20"/>
        <v>-</v>
      </c>
      <c r="P76" s="153">
        <v>0</v>
      </c>
      <c r="Q76" s="322">
        <f t="shared" si="21"/>
        <v>0</v>
      </c>
      <c r="R76" s="183"/>
      <c r="S76" s="218"/>
      <c r="T76" s="244"/>
    </row>
    <row r="77" spans="1:63" x14ac:dyDescent="0.2">
      <c r="B77" s="102">
        <v>47</v>
      </c>
      <c r="C77" s="90" t="s">
        <v>86</v>
      </c>
      <c r="D77" s="503" t="s">
        <v>159</v>
      </c>
      <c r="E77" s="284"/>
      <c r="F77" s="230"/>
      <c r="G77" s="90" t="s">
        <v>90</v>
      </c>
      <c r="H77" s="136"/>
      <c r="I77" s="504" t="s">
        <v>52</v>
      </c>
      <c r="J77" s="187">
        <v>1</v>
      </c>
      <c r="K77" s="90">
        <f t="shared" si="19"/>
        <v>36</v>
      </c>
      <c r="L77" s="90">
        <v>3</v>
      </c>
      <c r="M77" s="90">
        <v>12</v>
      </c>
      <c r="N77" s="136" t="s">
        <v>52</v>
      </c>
      <c r="O77" s="316" t="str">
        <f t="shared" si="20"/>
        <v>-</v>
      </c>
      <c r="P77" s="153">
        <v>0</v>
      </c>
      <c r="Q77" s="322">
        <f t="shared" si="21"/>
        <v>0</v>
      </c>
      <c r="R77" s="183"/>
      <c r="S77" s="218"/>
      <c r="T77" s="244"/>
    </row>
    <row r="78" spans="1:63" x14ac:dyDescent="0.2">
      <c r="B78" s="102">
        <v>48</v>
      </c>
      <c r="C78" s="90" t="s">
        <v>86</v>
      </c>
      <c r="D78" s="503" t="s">
        <v>160</v>
      </c>
      <c r="E78" s="284"/>
      <c r="F78" s="230"/>
      <c r="G78" s="90" t="s">
        <v>90</v>
      </c>
      <c r="H78" s="136"/>
      <c r="I78" s="504" t="s">
        <v>52</v>
      </c>
      <c r="J78" s="187">
        <v>1</v>
      </c>
      <c r="K78" s="90">
        <f t="shared" si="19"/>
        <v>36</v>
      </c>
      <c r="L78" s="90">
        <v>3</v>
      </c>
      <c r="M78" s="90">
        <v>12</v>
      </c>
      <c r="N78" s="136" t="s">
        <v>52</v>
      </c>
      <c r="O78" s="316" t="str">
        <f t="shared" si="20"/>
        <v>-</v>
      </c>
      <c r="P78" s="153">
        <v>0</v>
      </c>
      <c r="Q78" s="322">
        <f t="shared" si="21"/>
        <v>0</v>
      </c>
      <c r="R78" s="183"/>
      <c r="S78" s="218"/>
      <c r="T78" s="244"/>
    </row>
    <row r="79" spans="1:63" x14ac:dyDescent="0.2">
      <c r="B79" s="102">
        <v>49</v>
      </c>
      <c r="C79" s="90" t="s">
        <v>86</v>
      </c>
      <c r="D79" s="503" t="s">
        <v>158</v>
      </c>
      <c r="E79" s="284"/>
      <c r="F79" s="230"/>
      <c r="G79" s="90" t="s">
        <v>113</v>
      </c>
      <c r="H79" s="136"/>
      <c r="I79" s="504" t="s">
        <v>52</v>
      </c>
      <c r="J79" s="187">
        <v>1</v>
      </c>
      <c r="K79" s="90" t="s">
        <v>52</v>
      </c>
      <c r="L79" s="90" t="s">
        <v>52</v>
      </c>
      <c r="M79" s="90" t="s">
        <v>52</v>
      </c>
      <c r="N79" s="136" t="s">
        <v>52</v>
      </c>
      <c r="O79" s="316" t="str">
        <f t="shared" si="20"/>
        <v>-</v>
      </c>
      <c r="P79" s="153">
        <v>0</v>
      </c>
      <c r="Q79" s="322" t="str">
        <f t="shared" si="21"/>
        <v>-</v>
      </c>
      <c r="R79" s="183"/>
      <c r="S79" s="218"/>
      <c r="T79" s="244"/>
    </row>
    <row r="80" spans="1:63" x14ac:dyDescent="0.2">
      <c r="B80" s="102">
        <v>50</v>
      </c>
      <c r="C80" s="90" t="s">
        <v>86</v>
      </c>
      <c r="D80" s="503" t="s">
        <v>159</v>
      </c>
      <c r="E80" s="284"/>
      <c r="F80" s="230"/>
      <c r="G80" s="90" t="s">
        <v>113</v>
      </c>
      <c r="H80" s="136"/>
      <c r="I80" s="504" t="s">
        <v>52</v>
      </c>
      <c r="J80" s="187">
        <v>1</v>
      </c>
      <c r="K80" s="90" t="s">
        <v>52</v>
      </c>
      <c r="L80" s="90" t="s">
        <v>52</v>
      </c>
      <c r="M80" s="90" t="s">
        <v>52</v>
      </c>
      <c r="N80" s="136" t="s">
        <v>52</v>
      </c>
      <c r="O80" s="316" t="str">
        <f t="shared" si="20"/>
        <v>-</v>
      </c>
      <c r="P80" s="153">
        <v>0</v>
      </c>
      <c r="Q80" s="322" t="str">
        <f t="shared" si="21"/>
        <v>-</v>
      </c>
      <c r="R80" s="183"/>
      <c r="S80" s="218"/>
      <c r="T80" s="244"/>
    </row>
    <row r="81" spans="1:63" x14ac:dyDescent="0.2">
      <c r="B81" s="102">
        <v>51</v>
      </c>
      <c r="C81" s="90" t="s">
        <v>86</v>
      </c>
      <c r="D81" s="503" t="s">
        <v>160</v>
      </c>
      <c r="E81" s="284"/>
      <c r="F81" s="230"/>
      <c r="G81" s="90" t="s">
        <v>113</v>
      </c>
      <c r="H81" s="136"/>
      <c r="I81" s="504" t="s">
        <v>52</v>
      </c>
      <c r="J81" s="187">
        <v>1</v>
      </c>
      <c r="K81" s="90" t="s">
        <v>52</v>
      </c>
      <c r="L81" s="90" t="s">
        <v>52</v>
      </c>
      <c r="M81" s="90" t="s">
        <v>52</v>
      </c>
      <c r="N81" s="136" t="s">
        <v>52</v>
      </c>
      <c r="O81" s="316" t="str">
        <f t="shared" si="20"/>
        <v>-</v>
      </c>
      <c r="P81" s="153">
        <v>0</v>
      </c>
      <c r="Q81" s="322" t="str">
        <f t="shared" si="21"/>
        <v>-</v>
      </c>
      <c r="R81" s="183"/>
      <c r="S81" s="218"/>
      <c r="T81" s="244"/>
    </row>
    <row r="82" spans="1:63" x14ac:dyDescent="0.2">
      <c r="B82" s="102">
        <v>52</v>
      </c>
      <c r="C82" s="90" t="s">
        <v>86</v>
      </c>
      <c r="D82" s="503" t="s">
        <v>158</v>
      </c>
      <c r="E82" s="284"/>
      <c r="F82" s="230"/>
      <c r="G82" s="90" t="s">
        <v>114</v>
      </c>
      <c r="H82" s="136"/>
      <c r="I82" s="504" t="s">
        <v>52</v>
      </c>
      <c r="J82" s="187">
        <v>1</v>
      </c>
      <c r="K82" s="90" t="s">
        <v>52</v>
      </c>
      <c r="L82" s="90" t="s">
        <v>52</v>
      </c>
      <c r="M82" s="90" t="s">
        <v>52</v>
      </c>
      <c r="N82" s="136" t="s">
        <v>52</v>
      </c>
      <c r="O82" s="316" t="str">
        <f t="shared" si="20"/>
        <v>-</v>
      </c>
      <c r="P82" s="153">
        <v>0</v>
      </c>
      <c r="Q82" s="322" t="str">
        <f t="shared" si="21"/>
        <v>-</v>
      </c>
      <c r="R82" s="183"/>
      <c r="S82" s="218"/>
      <c r="T82" s="244"/>
    </row>
    <row r="83" spans="1:63" x14ac:dyDescent="0.2">
      <c r="B83" s="102">
        <v>53</v>
      </c>
      <c r="C83" s="90" t="s">
        <v>86</v>
      </c>
      <c r="D83" s="503" t="s">
        <v>159</v>
      </c>
      <c r="E83" s="284"/>
      <c r="F83" s="230"/>
      <c r="G83" s="90" t="s">
        <v>114</v>
      </c>
      <c r="H83" s="136"/>
      <c r="I83" s="504" t="s">
        <v>52</v>
      </c>
      <c r="J83" s="187">
        <v>1</v>
      </c>
      <c r="K83" s="90" t="s">
        <v>52</v>
      </c>
      <c r="L83" s="90" t="s">
        <v>52</v>
      </c>
      <c r="M83" s="90" t="s">
        <v>52</v>
      </c>
      <c r="N83" s="136" t="s">
        <v>52</v>
      </c>
      <c r="O83" s="316" t="str">
        <f t="shared" si="20"/>
        <v>-</v>
      </c>
      <c r="P83" s="153">
        <v>0</v>
      </c>
      <c r="Q83" s="322" t="str">
        <f t="shared" si="21"/>
        <v>-</v>
      </c>
      <c r="R83" s="183"/>
      <c r="S83" s="218"/>
      <c r="T83" s="244"/>
    </row>
    <row r="84" spans="1:63" ht="10.8" thickBot="1" x14ac:dyDescent="0.25">
      <c r="B84" s="102">
        <v>54</v>
      </c>
      <c r="C84" s="92" t="s">
        <v>86</v>
      </c>
      <c r="D84" s="505" t="s">
        <v>160</v>
      </c>
      <c r="E84" s="285"/>
      <c r="F84" s="230"/>
      <c r="G84" s="92" t="s">
        <v>114</v>
      </c>
      <c r="H84" s="181"/>
      <c r="I84" s="521" t="s">
        <v>52</v>
      </c>
      <c r="J84" s="203">
        <v>1</v>
      </c>
      <c r="K84" s="92" t="s">
        <v>52</v>
      </c>
      <c r="L84" s="92" t="s">
        <v>52</v>
      </c>
      <c r="M84" s="92" t="s">
        <v>52</v>
      </c>
      <c r="N84" s="181" t="s">
        <v>52</v>
      </c>
      <c r="O84" s="316" t="str">
        <f t="shared" si="20"/>
        <v>-</v>
      </c>
      <c r="P84" s="154">
        <v>0</v>
      </c>
      <c r="Q84" s="323" t="str">
        <f t="shared" si="21"/>
        <v>-</v>
      </c>
      <c r="R84" s="184"/>
      <c r="S84" s="218"/>
      <c r="T84" s="244"/>
    </row>
    <row r="85" spans="1:63" ht="11.4" x14ac:dyDescent="0.2">
      <c r="B85" s="93"/>
      <c r="C85" s="94" t="s">
        <v>5</v>
      </c>
      <c r="D85" s="94" t="s">
        <v>45</v>
      </c>
      <c r="E85" s="286"/>
      <c r="F85" s="221"/>
      <c r="G85" s="95" t="s">
        <v>5</v>
      </c>
      <c r="H85" s="176"/>
      <c r="I85" s="206" t="s">
        <v>5</v>
      </c>
      <c r="J85" s="198" t="s">
        <v>5</v>
      </c>
      <c r="K85" s="95" t="s">
        <v>5</v>
      </c>
      <c r="L85" s="95" t="s">
        <v>5</v>
      </c>
      <c r="M85" s="95" t="s">
        <v>5</v>
      </c>
      <c r="N85" s="176"/>
      <c r="O85" s="317"/>
      <c r="P85" s="251"/>
      <c r="Q85" s="324"/>
      <c r="R85" s="185"/>
      <c r="S85" s="218"/>
      <c r="T85" s="244"/>
    </row>
    <row r="86" spans="1:63" s="6" customFormat="1" x14ac:dyDescent="0.2">
      <c r="A86" s="227"/>
      <c r="B86" s="96"/>
      <c r="C86" s="97" t="s">
        <v>5</v>
      </c>
      <c r="D86" s="97" t="s">
        <v>46</v>
      </c>
      <c r="E86" s="287"/>
      <c r="F86" s="222"/>
      <c r="G86" s="98" t="s">
        <v>5</v>
      </c>
      <c r="H86" s="177"/>
      <c r="I86" s="506" t="s">
        <v>5</v>
      </c>
      <c r="J86" s="199" t="s">
        <v>5</v>
      </c>
      <c r="K86" s="98" t="s">
        <v>5</v>
      </c>
      <c r="L86" s="98" t="s">
        <v>5</v>
      </c>
      <c r="M86" s="98" t="s">
        <v>5</v>
      </c>
      <c r="N86" s="177"/>
      <c r="O86" s="318"/>
      <c r="P86" s="252"/>
      <c r="Q86" s="325"/>
      <c r="R86" s="186"/>
      <c r="S86" s="227"/>
      <c r="T86" s="248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</row>
    <row r="87" spans="1:63" x14ac:dyDescent="0.2">
      <c r="B87" s="102">
        <v>55</v>
      </c>
      <c r="C87" s="90" t="s">
        <v>86</v>
      </c>
      <c r="D87" s="503" t="s">
        <v>161</v>
      </c>
      <c r="E87" s="284" t="s">
        <v>272</v>
      </c>
      <c r="F87" s="187"/>
      <c r="G87" s="90" t="s">
        <v>90</v>
      </c>
      <c r="H87" s="136"/>
      <c r="I87" s="504" t="s">
        <v>5</v>
      </c>
      <c r="J87" s="187">
        <v>1</v>
      </c>
      <c r="K87" s="90">
        <v>50</v>
      </c>
      <c r="L87" s="90">
        <v>4</v>
      </c>
      <c r="M87" s="90">
        <v>13</v>
      </c>
      <c r="N87" s="136">
        <v>50</v>
      </c>
      <c r="O87" s="316">
        <f t="shared" ref="O87" si="22">IFERROR(Q87*N87,"-")</f>
        <v>0</v>
      </c>
      <c r="P87" s="153">
        <v>0</v>
      </c>
      <c r="Q87" s="322">
        <f t="shared" ref="Q87" si="23">IFERROR(P87/K87,"-")</f>
        <v>0</v>
      </c>
      <c r="R87" s="183"/>
      <c r="S87" s="218"/>
      <c r="T87" s="244"/>
    </row>
    <row r="88" spans="1:63" x14ac:dyDescent="0.2">
      <c r="B88" s="96"/>
      <c r="C88" s="97" t="s">
        <v>5</v>
      </c>
      <c r="D88" s="97" t="s">
        <v>47</v>
      </c>
      <c r="E88" s="287"/>
      <c r="F88" s="222"/>
      <c r="G88" s="98" t="s">
        <v>5</v>
      </c>
      <c r="H88" s="177"/>
      <c r="I88" s="506" t="s">
        <v>5</v>
      </c>
      <c r="J88" s="199" t="s">
        <v>5</v>
      </c>
      <c r="K88" s="98" t="s">
        <v>5</v>
      </c>
      <c r="L88" s="98" t="s">
        <v>5</v>
      </c>
      <c r="M88" s="98" t="s">
        <v>5</v>
      </c>
      <c r="N88" s="177"/>
      <c r="O88" s="318"/>
      <c r="P88" s="252"/>
      <c r="Q88" s="325"/>
      <c r="R88" s="186"/>
      <c r="S88" s="249"/>
      <c r="T88" s="244"/>
    </row>
    <row r="89" spans="1:63" x14ac:dyDescent="0.2">
      <c r="B89" s="102">
        <v>56</v>
      </c>
      <c r="C89" s="90" t="s">
        <v>86</v>
      </c>
      <c r="D89" s="503" t="s">
        <v>162</v>
      </c>
      <c r="E89" s="284" t="s">
        <v>273</v>
      </c>
      <c r="F89" s="187"/>
      <c r="G89" s="90" t="s">
        <v>90</v>
      </c>
      <c r="H89" s="136"/>
      <c r="I89" s="504" t="s">
        <v>5</v>
      </c>
      <c r="J89" s="187">
        <v>1</v>
      </c>
      <c r="K89" s="90">
        <v>50</v>
      </c>
      <c r="L89" s="90">
        <v>4</v>
      </c>
      <c r="M89" s="90">
        <v>13</v>
      </c>
      <c r="N89" s="136">
        <v>50</v>
      </c>
      <c r="O89" s="316">
        <f t="shared" ref="O89:O90" si="24">IFERROR(Q89*N89,"-")</f>
        <v>0</v>
      </c>
      <c r="P89" s="153">
        <v>0</v>
      </c>
      <c r="Q89" s="322">
        <f t="shared" ref="Q89:Q90" si="25">IFERROR(P89/K89,"-")</f>
        <v>0</v>
      </c>
      <c r="R89" s="183"/>
      <c r="S89" s="249"/>
      <c r="T89" s="244"/>
    </row>
    <row r="90" spans="1:63" ht="10.8" thickBot="1" x14ac:dyDescent="0.25">
      <c r="B90" s="107">
        <v>57</v>
      </c>
      <c r="C90" s="92" t="s">
        <v>86</v>
      </c>
      <c r="D90" s="505" t="s">
        <v>163</v>
      </c>
      <c r="E90" s="285" t="s">
        <v>274</v>
      </c>
      <c r="F90" s="187"/>
      <c r="G90" s="92" t="s">
        <v>90</v>
      </c>
      <c r="H90" s="181"/>
      <c r="I90" s="521"/>
      <c r="J90" s="203">
        <v>1</v>
      </c>
      <c r="K90" s="92">
        <v>50</v>
      </c>
      <c r="L90" s="108">
        <v>4</v>
      </c>
      <c r="M90" s="92">
        <v>13</v>
      </c>
      <c r="N90" s="181">
        <v>50</v>
      </c>
      <c r="O90" s="316">
        <f t="shared" si="24"/>
        <v>0</v>
      </c>
      <c r="P90" s="153">
        <v>0</v>
      </c>
      <c r="Q90" s="322">
        <f t="shared" si="25"/>
        <v>0</v>
      </c>
      <c r="R90" s="184"/>
      <c r="S90" s="249"/>
      <c r="T90" s="244"/>
    </row>
    <row r="91" spans="1:63" ht="11.4" x14ac:dyDescent="0.2">
      <c r="B91" s="93"/>
      <c r="C91" s="94" t="s">
        <v>5</v>
      </c>
      <c r="D91" s="94" t="s">
        <v>51</v>
      </c>
      <c r="E91" s="286"/>
      <c r="F91" s="221"/>
      <c r="G91" s="109" t="s">
        <v>5</v>
      </c>
      <c r="H91" s="128"/>
      <c r="I91" s="522" t="s">
        <v>5</v>
      </c>
      <c r="J91" s="204" t="s">
        <v>5</v>
      </c>
      <c r="K91" s="110" t="s">
        <v>5</v>
      </c>
      <c r="L91" s="110" t="s">
        <v>5</v>
      </c>
      <c r="M91" s="110" t="s">
        <v>5</v>
      </c>
      <c r="N91" s="176"/>
      <c r="O91" s="317"/>
      <c r="P91" s="251"/>
      <c r="Q91" s="324"/>
      <c r="R91" s="185"/>
      <c r="S91" s="249"/>
      <c r="T91" s="244"/>
    </row>
    <row r="92" spans="1:63" x14ac:dyDescent="0.2">
      <c r="B92" s="96"/>
      <c r="C92" s="97" t="s">
        <v>5</v>
      </c>
      <c r="D92" s="97" t="s">
        <v>13</v>
      </c>
      <c r="E92" s="287"/>
      <c r="F92" s="222"/>
      <c r="G92" s="104" t="s">
        <v>5</v>
      </c>
      <c r="H92" s="127"/>
      <c r="I92" s="517" t="s">
        <v>5</v>
      </c>
      <c r="J92" s="202" t="s">
        <v>5</v>
      </c>
      <c r="K92" s="69" t="s">
        <v>5</v>
      </c>
      <c r="L92" s="69" t="s">
        <v>5</v>
      </c>
      <c r="M92" s="69" t="s">
        <v>5</v>
      </c>
      <c r="N92" s="180"/>
      <c r="O92" s="319"/>
      <c r="P92" s="252"/>
      <c r="Q92" s="325"/>
      <c r="R92" s="186"/>
      <c r="S92" s="218"/>
      <c r="T92" s="244"/>
    </row>
    <row r="93" spans="1:63" x14ac:dyDescent="0.2">
      <c r="B93" s="89">
        <v>58</v>
      </c>
      <c r="C93" s="68" t="s">
        <v>19</v>
      </c>
      <c r="D93" s="503" t="s">
        <v>314</v>
      </c>
      <c r="E93" s="284" t="s">
        <v>275</v>
      </c>
      <c r="F93" s="187"/>
      <c r="G93" s="91" t="s">
        <v>90</v>
      </c>
      <c r="H93" s="132"/>
      <c r="I93" s="504"/>
      <c r="J93" s="187">
        <v>1</v>
      </c>
      <c r="K93" s="90">
        <f>L93*M93</f>
        <v>52</v>
      </c>
      <c r="L93" s="90">
        <v>4</v>
      </c>
      <c r="M93" s="90">
        <v>13</v>
      </c>
      <c r="N93" s="136">
        <v>50</v>
      </c>
      <c r="O93" s="316">
        <f t="shared" ref="O93" si="26">IFERROR(Q93*N93,"-")</f>
        <v>0</v>
      </c>
      <c r="P93" s="153">
        <v>0</v>
      </c>
      <c r="Q93" s="322">
        <f t="shared" ref="Q93" si="27">IFERROR(P93/K93,"-")</f>
        <v>0</v>
      </c>
      <c r="R93" s="183"/>
      <c r="S93" s="218"/>
      <c r="T93" s="244"/>
    </row>
    <row r="94" spans="1:63" x14ac:dyDescent="0.2">
      <c r="B94" s="231"/>
      <c r="C94" s="231"/>
      <c r="D94" s="232"/>
      <c r="E94" s="232"/>
      <c r="F94" s="227"/>
      <c r="G94" s="233"/>
      <c r="H94" s="233"/>
      <c r="I94" s="233"/>
      <c r="J94" s="233"/>
      <c r="K94" s="233"/>
      <c r="L94" s="233"/>
      <c r="M94" s="233"/>
      <c r="N94" s="234"/>
      <c r="O94" s="234"/>
      <c r="P94" s="235"/>
      <c r="Q94" s="218"/>
      <c r="R94" s="218"/>
      <c r="S94" s="218"/>
      <c r="T94" s="218"/>
    </row>
    <row r="99" spans="1:63" s="6" customFormat="1" x14ac:dyDescent="0.2">
      <c r="A99" s="227"/>
      <c r="B99" s="236"/>
      <c r="C99" s="236"/>
      <c r="D99" s="227"/>
      <c r="E99" s="227"/>
      <c r="F99" s="237"/>
      <c r="G99" s="237"/>
      <c r="H99" s="237"/>
      <c r="I99" s="237"/>
      <c r="J99" s="237"/>
      <c r="K99" s="237"/>
      <c r="L99" s="237"/>
      <c r="M99" s="237"/>
      <c r="N99" s="238"/>
      <c r="O99" s="238"/>
      <c r="P99" s="239"/>
      <c r="Q99" s="239"/>
      <c r="R99" s="9"/>
      <c r="S99" s="1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</row>
    <row r="117" spans="1:63" s="6" customFormat="1" x14ac:dyDescent="0.2">
      <c r="A117" s="227"/>
      <c r="B117" s="236"/>
      <c r="C117" s="236"/>
      <c r="D117" s="227"/>
      <c r="E117" s="227"/>
      <c r="F117" s="237"/>
      <c r="G117" s="237"/>
      <c r="H117" s="237"/>
      <c r="I117" s="237"/>
      <c r="J117" s="237"/>
      <c r="K117" s="237"/>
      <c r="L117" s="237"/>
      <c r="M117" s="237"/>
      <c r="N117" s="238"/>
      <c r="O117" s="238"/>
      <c r="P117" s="239"/>
      <c r="Q117" s="239"/>
      <c r="R117" s="9"/>
      <c r="S117" s="1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</row>
    <row r="121" spans="1:63" x14ac:dyDescent="0.2">
      <c r="B121" s="227"/>
      <c r="C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</row>
    <row r="128" spans="1:63" x14ac:dyDescent="0.2">
      <c r="B128" s="227"/>
      <c r="C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</row>
    <row r="132" spans="1:63" x14ac:dyDescent="0.2">
      <c r="B132" s="227"/>
      <c r="C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</row>
    <row r="133" spans="1:63" x14ac:dyDescent="0.2">
      <c r="B133" s="227"/>
      <c r="C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</row>
    <row r="134" spans="1:63" x14ac:dyDescent="0.2">
      <c r="B134" s="227"/>
      <c r="C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</row>
    <row r="135" spans="1:63" x14ac:dyDescent="0.2">
      <c r="B135" s="227"/>
      <c r="C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</row>
    <row r="138" spans="1:63" x14ac:dyDescent="0.2">
      <c r="B138" s="227"/>
      <c r="C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</row>
    <row r="140" spans="1:63" s="6" customFormat="1" x14ac:dyDescent="0.2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39"/>
      <c r="Q140" s="239"/>
      <c r="R140" s="9"/>
      <c r="S140" s="1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</row>
    <row r="144" spans="1:63" s="6" customFormat="1" x14ac:dyDescent="0.2">
      <c r="A144" s="227"/>
      <c r="B144" s="236"/>
      <c r="C144" s="236"/>
      <c r="D144" s="227"/>
      <c r="E144" s="227"/>
      <c r="F144" s="237"/>
      <c r="G144" s="237"/>
      <c r="H144" s="237"/>
      <c r="I144" s="237"/>
      <c r="J144" s="237"/>
      <c r="K144" s="237"/>
      <c r="L144" s="237"/>
      <c r="M144" s="237"/>
      <c r="N144" s="238"/>
      <c r="O144" s="238"/>
      <c r="P144" s="239"/>
      <c r="Q144" s="239"/>
      <c r="R144" s="9"/>
      <c r="S144" s="1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</row>
    <row r="153" spans="1:63" s="6" customFormat="1" x14ac:dyDescent="0.2">
      <c r="A153" s="227"/>
      <c r="B153" s="236"/>
      <c r="C153" s="236"/>
      <c r="D153" s="227"/>
      <c r="E153" s="227"/>
      <c r="F153" s="237"/>
      <c r="G153" s="237"/>
      <c r="H153" s="237"/>
      <c r="I153" s="237"/>
      <c r="J153" s="237"/>
      <c r="K153" s="237"/>
      <c r="L153" s="237"/>
      <c r="M153" s="237"/>
      <c r="N153" s="238"/>
      <c r="O153" s="238"/>
      <c r="P153" s="239"/>
      <c r="Q153" s="239"/>
      <c r="R153" s="9"/>
      <c r="S153" s="1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</row>
    <row r="157" spans="1:63" x14ac:dyDescent="0.2">
      <c r="B157" s="227"/>
      <c r="C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</row>
    <row r="176" spans="2:8" x14ac:dyDescent="0.2">
      <c r="B176" s="218"/>
      <c r="C176" s="490"/>
      <c r="D176" s="490"/>
      <c r="E176" s="490"/>
      <c r="F176" s="490"/>
      <c r="G176" s="490"/>
      <c r="H176" s="400"/>
    </row>
    <row r="177" spans="1:63" x14ac:dyDescent="0.2">
      <c r="D177" s="218"/>
      <c r="E177" s="218"/>
    </row>
    <row r="178" spans="1:63" ht="12" x14ac:dyDescent="0.25">
      <c r="D178" s="240"/>
      <c r="E178" s="240"/>
    </row>
    <row r="179" spans="1:63" x14ac:dyDescent="0.2">
      <c r="D179" s="241"/>
      <c r="E179" s="241"/>
    </row>
    <row r="180" spans="1:63" ht="13.8" x14ac:dyDescent="0.3">
      <c r="D180" s="208"/>
      <c r="E180" s="208"/>
    </row>
    <row r="185" spans="1:63" s="6" customFormat="1" x14ac:dyDescent="0.2">
      <c r="A185" s="227"/>
      <c r="B185" s="236"/>
      <c r="C185" s="236"/>
      <c r="D185" s="227"/>
      <c r="E185" s="227"/>
      <c r="F185" s="237"/>
      <c r="G185" s="237"/>
      <c r="H185" s="237"/>
      <c r="I185" s="237"/>
      <c r="J185" s="237"/>
      <c r="K185" s="237"/>
      <c r="L185" s="237"/>
      <c r="M185" s="237"/>
      <c r="N185" s="238"/>
      <c r="O185" s="238"/>
      <c r="P185" s="239"/>
      <c r="Q185" s="239"/>
      <c r="R185" s="9"/>
      <c r="S185" s="1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</row>
  </sheetData>
  <sheetProtection algorithmName="SHA-512" hashValue="Zi+vx0i18AnFO0j2ROLPjew/C2uQEIid9unMVqiJst42ZPO6+/yzZl5pH0Zp3+rXZzJSAJEMrhXz94WeFA/Npw==" saltValue="2PPZj8W40scGbtPR5ZfxHA==" spinCount="100000" sheet="1" objects="1" scenarios="1"/>
  <mergeCells count="31">
    <mergeCell ref="C176:G176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F11:F12"/>
    <mergeCell ref="B6:C6"/>
    <mergeCell ref="P6:Q6"/>
    <mergeCell ref="R6:S6"/>
    <mergeCell ref="B7:C7"/>
    <mergeCell ref="P7:P8"/>
    <mergeCell ref="B8:C8"/>
    <mergeCell ref="B1:P1"/>
    <mergeCell ref="P2:Q2"/>
    <mergeCell ref="R2:S2"/>
    <mergeCell ref="P3:Q3"/>
    <mergeCell ref="R3:S3"/>
    <mergeCell ref="B4:C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3"/>
  <sheetViews>
    <sheetView showGridLines="0" showRowColHeaders="0" zoomScale="80" zoomScaleNormal="80" workbookViewId="0">
      <pane xSplit="4" ySplit="12" topLeftCell="G13" activePane="bottomRight" state="frozen"/>
      <selection pane="topRight" activeCell="E1" sqref="E1"/>
      <selection pane="bottomLeft" activeCell="A13" sqref="A13"/>
      <selection pane="bottomRight" activeCell="G6" sqref="G6"/>
    </sheetView>
  </sheetViews>
  <sheetFormatPr defaultColWidth="9.109375" defaultRowHeight="10.199999999999999" x14ac:dyDescent="0.2"/>
  <cols>
    <col min="1" max="1" width="1.88671875" style="218" customWidth="1"/>
    <col min="2" max="2" width="3.109375" style="236" bestFit="1" customWidth="1"/>
    <col min="3" max="3" width="17.109375" style="236" customWidth="1"/>
    <col min="4" max="4" width="47.109375" style="227" customWidth="1"/>
    <col min="5" max="5" width="22.88671875" style="227" hidden="1" customWidth="1"/>
    <col min="6" max="6" width="14.44140625" style="237" hidden="1" customWidth="1"/>
    <col min="7" max="7" width="14.6640625" style="237" customWidth="1"/>
    <col min="8" max="8" width="9.109375" style="237" hidden="1" customWidth="1"/>
    <col min="9" max="9" width="13.33203125" style="237" customWidth="1"/>
    <col min="10" max="10" width="9" style="237" hidden="1" customWidth="1"/>
    <col min="11" max="13" width="9.109375" style="237" hidden="1" customWidth="1"/>
    <col min="14" max="14" width="9.109375" style="238" hidden="1" customWidth="1"/>
    <col min="15" max="15" width="9.109375" style="238" customWidth="1"/>
    <col min="16" max="16" width="11.33203125" style="239" customWidth="1"/>
    <col min="17" max="17" width="10.44140625" style="239" customWidth="1"/>
    <col min="18" max="18" width="32.88671875" style="9" customWidth="1"/>
    <col min="19" max="19" width="2.109375" style="16" customWidth="1"/>
    <col min="20" max="20" width="3.44140625" style="4" customWidth="1"/>
    <col min="21" max="63" width="9.109375" style="20"/>
    <col min="64" max="16384" width="9.109375" style="4"/>
  </cols>
  <sheetData>
    <row r="1" spans="1:63" s="7" customFormat="1" ht="7.5" customHeight="1" thickBot="1" x14ac:dyDescent="0.35">
      <c r="A1" s="208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209"/>
      <c r="R1" s="209"/>
      <c r="S1" s="209"/>
      <c r="T1" s="24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</row>
    <row r="2" spans="1:63" s="7" customFormat="1" ht="44.25" customHeight="1" thickBot="1" x14ac:dyDescent="0.4">
      <c r="A2" s="208"/>
      <c r="B2" s="62"/>
      <c r="C2" s="63"/>
      <c r="D2" s="368" t="s">
        <v>279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443" t="s">
        <v>284</v>
      </c>
      <c r="Q2" s="444"/>
      <c r="R2" s="453"/>
      <c r="S2" s="454"/>
      <c r="T2" s="242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7" customFormat="1" ht="25.5" customHeight="1" thickBot="1" x14ac:dyDescent="0.4">
      <c r="A3" s="208"/>
      <c r="B3" s="65"/>
      <c r="C3" s="66"/>
      <c r="D3" s="67" t="s">
        <v>369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419" t="s">
        <v>287</v>
      </c>
      <c r="Q3" s="420"/>
      <c r="R3" s="453"/>
      <c r="S3" s="454"/>
      <c r="T3" s="242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7" customFormat="1" ht="20.25" customHeight="1" thickBot="1" x14ac:dyDescent="0.4">
      <c r="A4" s="208"/>
      <c r="B4" s="460" t="s">
        <v>286</v>
      </c>
      <c r="C4" s="461"/>
      <c r="D4" s="77">
        <f ca="1">TODAY()</f>
        <v>44701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1"/>
      <c r="R4" s="211"/>
      <c r="S4" s="51"/>
      <c r="T4" s="242"/>
      <c r="U4" s="35"/>
      <c r="V4" s="33"/>
      <c r="W4" s="33"/>
      <c r="X4" s="33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7" customFormat="1" ht="4.5" customHeight="1" thickBot="1" x14ac:dyDescent="0.4">
      <c r="A5" s="208"/>
      <c r="B5" s="208"/>
      <c r="C5" s="208"/>
      <c r="D5" s="208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08"/>
      <c r="R5" s="208"/>
      <c r="S5" s="209"/>
      <c r="T5" s="242"/>
      <c r="U5" s="35"/>
      <c r="V5" s="33"/>
      <c r="W5" s="33"/>
      <c r="X5" s="3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7" customFormat="1" ht="25.5" customHeight="1" thickBot="1" x14ac:dyDescent="0.4">
      <c r="A6" s="208"/>
      <c r="B6" s="462" t="s">
        <v>283</v>
      </c>
      <c r="C6" s="463"/>
      <c r="D6" s="76"/>
      <c r="E6" s="210"/>
      <c r="F6" s="210"/>
      <c r="G6" s="212"/>
      <c r="H6" s="210"/>
      <c r="I6" s="210"/>
      <c r="J6" s="210"/>
      <c r="K6" s="210"/>
      <c r="L6" s="210"/>
      <c r="M6" s="210"/>
      <c r="N6" s="210"/>
      <c r="O6" s="210"/>
      <c r="P6" s="415" t="s">
        <v>285</v>
      </c>
      <c r="Q6" s="416"/>
      <c r="R6" s="464">
        <f ca="1">IF(I8="piątek",D4+3,IF(I8="czwartek",D4+4,D4+2))</f>
        <v>44704</v>
      </c>
      <c r="S6" s="465"/>
      <c r="T6" s="242"/>
      <c r="U6" s="35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7" customFormat="1" ht="26.25" customHeight="1" thickBot="1" x14ac:dyDescent="0.4">
      <c r="A7" s="208"/>
      <c r="B7" s="462" t="s">
        <v>288</v>
      </c>
      <c r="C7" s="463"/>
      <c r="D7" s="75"/>
      <c r="E7" s="210"/>
      <c r="F7" s="210"/>
      <c r="G7" s="210"/>
      <c r="H7" s="210"/>
      <c r="I7" s="210"/>
      <c r="J7" s="210"/>
      <c r="K7" s="210"/>
      <c r="L7" s="210"/>
      <c r="M7" s="210"/>
      <c r="N7" s="213"/>
      <c r="O7" s="214"/>
      <c r="P7" s="466" t="s">
        <v>317</v>
      </c>
      <c r="Q7" s="209"/>
      <c r="R7" s="209"/>
      <c r="S7" s="212"/>
      <c r="T7" s="242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7" customFormat="1" ht="27.75" customHeight="1" thickBot="1" x14ac:dyDescent="0.4">
      <c r="A8" s="208"/>
      <c r="B8" s="497" t="s">
        <v>289</v>
      </c>
      <c r="C8" s="498"/>
      <c r="D8" s="191"/>
      <c r="E8" s="210"/>
      <c r="F8" s="210"/>
      <c r="G8" s="210"/>
      <c r="H8" s="215" t="str">
        <f>TEXT(C4, "dddd")</f>
        <v>sobota</v>
      </c>
      <c r="I8" s="215" t="str">
        <f ca="1">TEXT(D4, "dddd")</f>
        <v>piątek</v>
      </c>
      <c r="J8" s="210"/>
      <c r="K8" s="210"/>
      <c r="L8" s="210"/>
      <c r="M8" s="210"/>
      <c r="N8" s="213"/>
      <c r="O8" s="214"/>
      <c r="P8" s="467"/>
      <c r="Q8" s="209"/>
      <c r="R8" s="209"/>
      <c r="S8" s="209"/>
      <c r="T8" s="24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11" customFormat="1" ht="12.75" customHeight="1" thickBot="1" x14ac:dyDescent="0.4">
      <c r="A9" s="216"/>
      <c r="B9" s="190"/>
      <c r="C9" s="190"/>
      <c r="D9" s="217"/>
      <c r="E9" s="210"/>
      <c r="F9" s="210"/>
      <c r="G9" s="210"/>
      <c r="H9" s="215"/>
      <c r="I9" s="215"/>
      <c r="J9" s="210"/>
      <c r="K9" s="210"/>
      <c r="L9" s="210"/>
      <c r="M9" s="210"/>
      <c r="N9" s="213"/>
      <c r="O9" s="214"/>
      <c r="P9" s="209"/>
      <c r="Q9" s="209"/>
      <c r="R9" s="209"/>
      <c r="S9" s="209"/>
      <c r="T9" s="24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ht="12" customHeight="1" thickBot="1" x14ac:dyDescent="0.35">
      <c r="B10" s="473"/>
      <c r="C10" s="473"/>
      <c r="D10" s="473"/>
      <c r="E10" s="193"/>
      <c r="F10" s="194"/>
      <c r="G10" s="194"/>
      <c r="H10" s="194"/>
      <c r="I10" s="219" t="s">
        <v>292</v>
      </c>
      <c r="J10" s="194"/>
      <c r="K10" s="194"/>
      <c r="L10" s="194"/>
      <c r="M10" s="194"/>
      <c r="N10" s="188"/>
      <c r="O10" s="188"/>
      <c r="P10" s="189"/>
      <c r="Q10" s="189"/>
      <c r="R10" s="192"/>
      <c r="S10" s="243"/>
      <c r="T10" s="244"/>
    </row>
    <row r="11" spans="1:63" ht="20.25" customHeight="1" x14ac:dyDescent="0.2">
      <c r="B11" s="474" t="s">
        <v>85</v>
      </c>
      <c r="C11" s="476" t="s">
        <v>0</v>
      </c>
      <c r="D11" s="478" t="s">
        <v>1</v>
      </c>
      <c r="E11" s="495" t="s">
        <v>206</v>
      </c>
      <c r="F11" s="480" t="s">
        <v>278</v>
      </c>
      <c r="G11" s="482" t="s">
        <v>2</v>
      </c>
      <c r="H11" s="449" t="s">
        <v>307</v>
      </c>
      <c r="I11" s="433" t="s">
        <v>281</v>
      </c>
      <c r="J11" s="491" t="s">
        <v>64</v>
      </c>
      <c r="K11" s="493" t="s">
        <v>65</v>
      </c>
      <c r="L11" s="493" t="s">
        <v>3</v>
      </c>
      <c r="M11" s="493" t="s">
        <v>4</v>
      </c>
      <c r="N11" s="484" t="s">
        <v>109</v>
      </c>
      <c r="O11" s="488" t="s">
        <v>291</v>
      </c>
      <c r="P11" s="486" t="s">
        <v>281</v>
      </c>
      <c r="Q11" s="469" t="s">
        <v>280</v>
      </c>
      <c r="R11" s="471" t="s">
        <v>282</v>
      </c>
      <c r="S11" s="235"/>
      <c r="T11" s="244"/>
    </row>
    <row r="12" spans="1:63" ht="9.75" customHeight="1" thickBot="1" x14ac:dyDescent="0.25">
      <c r="B12" s="475"/>
      <c r="C12" s="477"/>
      <c r="D12" s="479"/>
      <c r="E12" s="496"/>
      <c r="F12" s="481"/>
      <c r="G12" s="483"/>
      <c r="H12" s="450"/>
      <c r="I12" s="434"/>
      <c r="J12" s="492"/>
      <c r="K12" s="494"/>
      <c r="L12" s="494"/>
      <c r="M12" s="494"/>
      <c r="N12" s="485"/>
      <c r="O12" s="489"/>
      <c r="P12" s="487"/>
      <c r="Q12" s="470"/>
      <c r="R12" s="472"/>
      <c r="S12" s="235"/>
      <c r="T12" s="244"/>
    </row>
    <row r="13" spans="1:63" s="20" customFormat="1" ht="15" customHeight="1" x14ac:dyDescent="0.2">
      <c r="A13" s="218"/>
      <c r="B13" s="93"/>
      <c r="C13" s="94"/>
      <c r="D13" s="94" t="s">
        <v>384</v>
      </c>
      <c r="E13" s="286"/>
      <c r="F13" s="221"/>
      <c r="G13" s="95"/>
      <c r="H13" s="176"/>
      <c r="I13" s="206"/>
      <c r="J13" s="198"/>
      <c r="K13" s="95"/>
      <c r="L13" s="95"/>
      <c r="M13" s="95"/>
      <c r="N13" s="176"/>
      <c r="O13" s="317"/>
      <c r="P13" s="251"/>
      <c r="Q13" s="324"/>
      <c r="R13" s="185"/>
      <c r="S13" s="246"/>
      <c r="T13" s="247"/>
      <c r="U13" s="37"/>
      <c r="V13" s="37"/>
      <c r="W13" s="37"/>
      <c r="X13" s="37"/>
      <c r="Y13" s="37"/>
      <c r="Z13" s="37"/>
      <c r="AA13" s="37"/>
      <c r="AB13" s="37"/>
      <c r="AC13" s="37"/>
      <c r="AO13" s="37"/>
      <c r="AP13" s="37"/>
      <c r="AQ13" s="37"/>
      <c r="AR13" s="37"/>
      <c r="AS13" s="37"/>
      <c r="AT13" s="37"/>
      <c r="AU13" s="37"/>
    </row>
    <row r="14" spans="1:63" ht="23.4" customHeight="1" x14ac:dyDescent="0.2">
      <c r="B14" s="89">
        <v>1</v>
      </c>
      <c r="C14" s="369" t="s">
        <v>383</v>
      </c>
      <c r="D14" s="370" t="s">
        <v>375</v>
      </c>
      <c r="E14" s="374" t="s">
        <v>408</v>
      </c>
      <c r="F14" s="187" t="s">
        <v>308</v>
      </c>
      <c r="G14" s="91" t="s">
        <v>430</v>
      </c>
      <c r="H14" s="132">
        <v>15.6</v>
      </c>
      <c r="I14" s="406" t="s">
        <v>396</v>
      </c>
      <c r="J14" s="187">
        <v>6</v>
      </c>
      <c r="K14" s="90">
        <v>40</v>
      </c>
      <c r="L14" s="90">
        <v>5</v>
      </c>
      <c r="M14" s="90">
        <v>8</v>
      </c>
      <c r="N14" s="136">
        <f t="shared" ref="N14:N20" si="0">J14*K14</f>
        <v>240</v>
      </c>
      <c r="O14" s="366">
        <f>P14*J14*H14</f>
        <v>0</v>
      </c>
      <c r="P14" s="153">
        <v>0</v>
      </c>
      <c r="Q14" s="322">
        <f>IFERROR(P14/K14,"-")</f>
        <v>0</v>
      </c>
      <c r="R14" s="183"/>
      <c r="S14" s="235"/>
      <c r="T14" s="244"/>
    </row>
    <row r="15" spans="1:63" ht="23.4" customHeight="1" x14ac:dyDescent="0.2">
      <c r="B15" s="89">
        <v>2</v>
      </c>
      <c r="C15" s="369" t="s">
        <v>383</v>
      </c>
      <c r="D15" s="370" t="s">
        <v>376</v>
      </c>
      <c r="E15" s="374" t="s">
        <v>409</v>
      </c>
      <c r="F15" s="187" t="s">
        <v>308</v>
      </c>
      <c r="G15" s="91" t="s">
        <v>430</v>
      </c>
      <c r="H15" s="132">
        <v>15.6</v>
      </c>
      <c r="I15" s="406" t="s">
        <v>396</v>
      </c>
      <c r="J15" s="187">
        <v>6</v>
      </c>
      <c r="K15" s="90">
        <v>40</v>
      </c>
      <c r="L15" s="90">
        <v>5</v>
      </c>
      <c r="M15" s="90">
        <v>8</v>
      </c>
      <c r="N15" s="136">
        <f t="shared" si="0"/>
        <v>240</v>
      </c>
      <c r="O15" s="366">
        <f t="shared" ref="O15:O17" si="1">P15*J15*H15</f>
        <v>0</v>
      </c>
      <c r="P15" s="153">
        <v>0</v>
      </c>
      <c r="Q15" s="322">
        <f t="shared" ref="Q15:Q16" si="2">IFERROR(P15/K15,"-")</f>
        <v>0</v>
      </c>
      <c r="R15" s="183"/>
      <c r="S15" s="235"/>
      <c r="T15" s="244"/>
    </row>
    <row r="16" spans="1:63" ht="23.4" customHeight="1" x14ac:dyDescent="0.2">
      <c r="B16" s="89">
        <v>3</v>
      </c>
      <c r="C16" s="369" t="s">
        <v>383</v>
      </c>
      <c r="D16" s="370" t="s">
        <v>381</v>
      </c>
      <c r="E16" s="374" t="s">
        <v>410</v>
      </c>
      <c r="F16" s="187" t="s">
        <v>308</v>
      </c>
      <c r="G16" s="91" t="s">
        <v>430</v>
      </c>
      <c r="H16" s="132">
        <v>15.6</v>
      </c>
      <c r="I16" s="406" t="s">
        <v>396</v>
      </c>
      <c r="J16" s="187">
        <v>6</v>
      </c>
      <c r="K16" s="90">
        <v>40</v>
      </c>
      <c r="L16" s="90">
        <v>5</v>
      </c>
      <c r="M16" s="90">
        <v>8</v>
      </c>
      <c r="N16" s="136">
        <f t="shared" si="0"/>
        <v>240</v>
      </c>
      <c r="O16" s="366">
        <f t="shared" si="1"/>
        <v>0</v>
      </c>
      <c r="P16" s="153">
        <v>0</v>
      </c>
      <c r="Q16" s="322">
        <f t="shared" si="2"/>
        <v>0</v>
      </c>
      <c r="R16" s="183"/>
      <c r="S16" s="235"/>
      <c r="T16" s="244"/>
    </row>
    <row r="17" spans="1:63" ht="23.4" customHeight="1" x14ac:dyDescent="0.2">
      <c r="B17" s="89">
        <v>4</v>
      </c>
      <c r="C17" s="369" t="s">
        <v>383</v>
      </c>
      <c r="D17" s="370" t="s">
        <v>377</v>
      </c>
      <c r="E17" s="374" t="s">
        <v>411</v>
      </c>
      <c r="F17" s="187" t="s">
        <v>308</v>
      </c>
      <c r="G17" s="91" t="s">
        <v>430</v>
      </c>
      <c r="H17" s="132">
        <v>5.2</v>
      </c>
      <c r="I17" s="406" t="s">
        <v>397</v>
      </c>
      <c r="J17" s="187">
        <v>2</v>
      </c>
      <c r="K17" s="90">
        <v>120</v>
      </c>
      <c r="L17" s="90">
        <v>10</v>
      </c>
      <c r="M17" s="90">
        <v>12</v>
      </c>
      <c r="N17" s="136">
        <f t="shared" si="0"/>
        <v>240</v>
      </c>
      <c r="O17" s="366">
        <f t="shared" si="1"/>
        <v>0</v>
      </c>
      <c r="P17" s="153">
        <v>0</v>
      </c>
      <c r="Q17" s="322">
        <f t="shared" ref="Q17:Q18" si="3">IFERROR(P17/K17,"-")</f>
        <v>0</v>
      </c>
      <c r="R17" s="183"/>
      <c r="S17" s="235"/>
      <c r="T17" s="244"/>
    </row>
    <row r="18" spans="1:63" s="20" customFormat="1" ht="23.4" customHeight="1" x14ac:dyDescent="0.2">
      <c r="A18" s="218"/>
      <c r="B18" s="99">
        <v>5</v>
      </c>
      <c r="C18" s="71" t="s">
        <v>383</v>
      </c>
      <c r="D18" s="371" t="s">
        <v>378</v>
      </c>
      <c r="E18" s="374" t="s">
        <v>412</v>
      </c>
      <c r="F18" s="223" t="s">
        <v>308</v>
      </c>
      <c r="G18" s="71" t="s">
        <v>430</v>
      </c>
      <c r="H18" s="178">
        <v>5.2</v>
      </c>
      <c r="I18" s="406" t="s">
        <v>397</v>
      </c>
      <c r="J18" s="200">
        <v>2</v>
      </c>
      <c r="K18" s="70">
        <v>120</v>
      </c>
      <c r="L18" s="70">
        <v>10</v>
      </c>
      <c r="M18" s="70">
        <v>12</v>
      </c>
      <c r="N18" s="178">
        <f t="shared" si="0"/>
        <v>240</v>
      </c>
      <c r="O18" s="366">
        <f t="shared" ref="O18:O26" si="4">P18*J18*H18</f>
        <v>0</v>
      </c>
      <c r="P18" s="153">
        <v>0</v>
      </c>
      <c r="Q18" s="322">
        <f t="shared" si="3"/>
        <v>0</v>
      </c>
      <c r="R18" s="183"/>
      <c r="S18" s="218"/>
      <c r="T18" s="244"/>
    </row>
    <row r="19" spans="1:63" s="20" customFormat="1" ht="23.4" customHeight="1" x14ac:dyDescent="0.2">
      <c r="A19" s="218"/>
      <c r="B19" s="102">
        <v>6</v>
      </c>
      <c r="C19" s="91" t="s">
        <v>383</v>
      </c>
      <c r="D19" s="370" t="s">
        <v>380</v>
      </c>
      <c r="E19" s="374" t="s">
        <v>413</v>
      </c>
      <c r="F19" s="187" t="s">
        <v>308</v>
      </c>
      <c r="G19" s="91" t="s">
        <v>382</v>
      </c>
      <c r="H19" s="136">
        <v>8</v>
      </c>
      <c r="I19" s="406" t="s">
        <v>398</v>
      </c>
      <c r="J19" s="187">
        <v>1</v>
      </c>
      <c r="K19" s="90">
        <v>69</v>
      </c>
      <c r="L19" s="90">
        <v>9</v>
      </c>
      <c r="M19" s="90">
        <v>8</v>
      </c>
      <c r="N19" s="136">
        <f t="shared" si="0"/>
        <v>69</v>
      </c>
      <c r="O19" s="366">
        <f t="shared" si="4"/>
        <v>0</v>
      </c>
      <c r="P19" s="153">
        <v>0</v>
      </c>
      <c r="Q19" s="322">
        <f t="shared" ref="Q19:Q20" si="5">IFERROR(P19/K19,"-")</f>
        <v>0</v>
      </c>
      <c r="R19" s="183"/>
      <c r="S19" s="218"/>
      <c r="T19" s="244"/>
    </row>
    <row r="20" spans="1:63" s="20" customFormat="1" ht="23.4" customHeight="1" thickBot="1" x14ac:dyDescent="0.25">
      <c r="A20" s="218"/>
      <c r="B20" s="102">
        <v>7</v>
      </c>
      <c r="C20" s="91" t="s">
        <v>383</v>
      </c>
      <c r="D20" s="370" t="s">
        <v>379</v>
      </c>
      <c r="E20" s="374" t="s">
        <v>415</v>
      </c>
      <c r="F20" s="92" t="s">
        <v>308</v>
      </c>
      <c r="G20" s="91" t="s">
        <v>430</v>
      </c>
      <c r="H20" s="136">
        <v>5.2</v>
      </c>
      <c r="I20" s="406" t="s">
        <v>397</v>
      </c>
      <c r="J20" s="187">
        <v>3</v>
      </c>
      <c r="K20" s="90">
        <v>69</v>
      </c>
      <c r="L20" s="90">
        <v>9</v>
      </c>
      <c r="M20" s="90">
        <v>8</v>
      </c>
      <c r="N20" s="136">
        <f t="shared" si="0"/>
        <v>207</v>
      </c>
      <c r="O20" s="366">
        <f t="shared" si="4"/>
        <v>0</v>
      </c>
      <c r="P20" s="153">
        <v>0</v>
      </c>
      <c r="Q20" s="322">
        <f t="shared" si="5"/>
        <v>0</v>
      </c>
      <c r="R20" s="183"/>
      <c r="S20" s="218"/>
      <c r="T20" s="244"/>
    </row>
    <row r="21" spans="1:63" s="20" customFormat="1" ht="15" customHeight="1" x14ac:dyDescent="0.2">
      <c r="A21" s="218"/>
      <c r="B21" s="93"/>
      <c r="C21" s="94" t="s">
        <v>5</v>
      </c>
      <c r="D21" s="94" t="s">
        <v>395</v>
      </c>
      <c r="E21" s="286"/>
      <c r="F21" s="221"/>
      <c r="G21" s="404" t="s">
        <v>5</v>
      </c>
      <c r="H21" s="176"/>
      <c r="I21" s="407" t="s">
        <v>5</v>
      </c>
      <c r="J21" s="198" t="s">
        <v>5</v>
      </c>
      <c r="K21" s="95" t="s">
        <v>5</v>
      </c>
      <c r="L21" s="95" t="s">
        <v>5</v>
      </c>
      <c r="M21" s="95" t="s">
        <v>5</v>
      </c>
      <c r="N21" s="176"/>
      <c r="O21" s="317"/>
      <c r="P21" s="251"/>
      <c r="Q21" s="324"/>
      <c r="R21" s="185"/>
      <c r="S21" s="246"/>
      <c r="T21" s="247"/>
      <c r="U21" s="37"/>
      <c r="V21" s="37"/>
      <c r="W21" s="37"/>
      <c r="X21" s="37"/>
      <c r="Y21" s="37"/>
      <c r="Z21" s="37"/>
      <c r="AA21" s="37"/>
      <c r="AB21" s="37"/>
      <c r="AC21" s="37"/>
      <c r="AO21" s="37"/>
      <c r="AP21" s="37"/>
      <c r="AQ21" s="37"/>
      <c r="AR21" s="37"/>
      <c r="AS21" s="37"/>
      <c r="AT21" s="37"/>
      <c r="AU21" s="37"/>
    </row>
    <row r="22" spans="1:63" s="20" customFormat="1" ht="23.4" customHeight="1" x14ac:dyDescent="0.2">
      <c r="A22" s="218"/>
      <c r="B22" s="102">
        <v>8</v>
      </c>
      <c r="C22" s="91" t="s">
        <v>383</v>
      </c>
      <c r="D22" s="370" t="s">
        <v>390</v>
      </c>
      <c r="E22" s="374" t="s">
        <v>414</v>
      </c>
      <c r="F22" s="223" t="s">
        <v>308</v>
      </c>
      <c r="G22" s="91">
        <v>1.5</v>
      </c>
      <c r="H22" s="136">
        <v>1.5</v>
      </c>
      <c r="I22" s="406" t="s">
        <v>400</v>
      </c>
      <c r="J22" s="187">
        <v>12</v>
      </c>
      <c r="K22" s="90">
        <v>36</v>
      </c>
      <c r="L22" s="90">
        <v>4</v>
      </c>
      <c r="M22" s="90">
        <v>9</v>
      </c>
      <c r="N22" s="136">
        <f>J22*K22</f>
        <v>432</v>
      </c>
      <c r="O22" s="366">
        <f>P22*J22*H22</f>
        <v>0</v>
      </c>
      <c r="P22" s="153">
        <v>0</v>
      </c>
      <c r="Q22" s="322">
        <f t="shared" ref="Q22:Q26" si="6">IFERROR(P22/K22,"-")</f>
        <v>0</v>
      </c>
      <c r="R22" s="183"/>
      <c r="S22" s="218"/>
      <c r="T22" s="244"/>
    </row>
    <row r="23" spans="1:63" ht="23.4" customHeight="1" x14ac:dyDescent="0.2">
      <c r="B23" s="102">
        <v>9</v>
      </c>
      <c r="C23" s="91" t="s">
        <v>383</v>
      </c>
      <c r="D23" s="370" t="s">
        <v>391</v>
      </c>
      <c r="E23" s="374" t="s">
        <v>416</v>
      </c>
      <c r="F23" s="187" t="s">
        <v>308</v>
      </c>
      <c r="G23" s="91">
        <v>2</v>
      </c>
      <c r="H23" s="136">
        <v>2</v>
      </c>
      <c r="I23" s="406" t="s">
        <v>399</v>
      </c>
      <c r="J23" s="187">
        <v>5</v>
      </c>
      <c r="K23" s="90">
        <v>56</v>
      </c>
      <c r="L23" s="90">
        <v>7</v>
      </c>
      <c r="M23" s="90">
        <v>8</v>
      </c>
      <c r="N23" s="136">
        <f>J23*K23</f>
        <v>280</v>
      </c>
      <c r="O23" s="366">
        <f t="shared" si="4"/>
        <v>0</v>
      </c>
      <c r="P23" s="153">
        <v>0</v>
      </c>
      <c r="Q23" s="322">
        <f t="shared" si="6"/>
        <v>0</v>
      </c>
      <c r="R23" s="183"/>
      <c r="S23" s="218"/>
      <c r="T23" s="244"/>
    </row>
    <row r="24" spans="1:63" ht="23.4" customHeight="1" x14ac:dyDescent="0.2">
      <c r="B24" s="102">
        <v>10</v>
      </c>
      <c r="C24" s="71" t="s">
        <v>383</v>
      </c>
      <c r="D24" s="370" t="s">
        <v>392</v>
      </c>
      <c r="E24" s="374" t="s">
        <v>419</v>
      </c>
      <c r="F24" s="200" t="s">
        <v>308</v>
      </c>
      <c r="G24" s="71">
        <v>1.5</v>
      </c>
      <c r="H24" s="178">
        <v>1.5</v>
      </c>
      <c r="I24" s="408" t="s">
        <v>400</v>
      </c>
      <c r="J24" s="187">
        <v>12</v>
      </c>
      <c r="K24" s="70">
        <v>36</v>
      </c>
      <c r="L24" s="70">
        <v>4</v>
      </c>
      <c r="M24" s="70">
        <v>9</v>
      </c>
      <c r="N24" s="178">
        <f t="shared" ref="N24:N26" si="7">J24*K24</f>
        <v>432</v>
      </c>
      <c r="O24" s="366">
        <f t="shared" si="4"/>
        <v>0</v>
      </c>
      <c r="P24" s="153">
        <v>0</v>
      </c>
      <c r="Q24" s="322">
        <f t="shared" si="6"/>
        <v>0</v>
      </c>
      <c r="R24" s="183"/>
      <c r="S24" s="218"/>
      <c r="T24" s="244"/>
    </row>
    <row r="25" spans="1:63" ht="23.4" customHeight="1" x14ac:dyDescent="0.2">
      <c r="B25" s="102">
        <v>11</v>
      </c>
      <c r="C25" s="71" t="s">
        <v>383</v>
      </c>
      <c r="D25" s="370" t="s">
        <v>393</v>
      </c>
      <c r="E25" s="375" t="s">
        <v>417</v>
      </c>
      <c r="F25" s="200" t="s">
        <v>308</v>
      </c>
      <c r="G25" s="71">
        <v>2</v>
      </c>
      <c r="H25" s="178">
        <v>2</v>
      </c>
      <c r="I25" s="408" t="s">
        <v>399</v>
      </c>
      <c r="J25" s="187">
        <v>5</v>
      </c>
      <c r="K25" s="70">
        <v>56</v>
      </c>
      <c r="L25" s="70">
        <v>7</v>
      </c>
      <c r="M25" s="70">
        <v>8</v>
      </c>
      <c r="N25" s="178">
        <f t="shared" si="7"/>
        <v>280</v>
      </c>
      <c r="O25" s="366">
        <f t="shared" si="4"/>
        <v>0</v>
      </c>
      <c r="P25" s="153">
        <v>0</v>
      </c>
      <c r="Q25" s="322">
        <f t="shared" si="6"/>
        <v>0</v>
      </c>
      <c r="R25" s="183"/>
      <c r="S25" s="218"/>
      <c r="T25" s="244"/>
    </row>
    <row r="26" spans="1:63" ht="23.4" customHeight="1" x14ac:dyDescent="0.2">
      <c r="B26" s="102">
        <v>12</v>
      </c>
      <c r="C26" s="71" t="s">
        <v>383</v>
      </c>
      <c r="D26" s="370" t="s">
        <v>394</v>
      </c>
      <c r="E26" s="374" t="s">
        <v>418</v>
      </c>
      <c r="F26" s="90" t="s">
        <v>308</v>
      </c>
      <c r="G26" s="71" t="s">
        <v>401</v>
      </c>
      <c r="H26" s="178">
        <v>1.6</v>
      </c>
      <c r="I26" s="408" t="s">
        <v>397</v>
      </c>
      <c r="J26" s="187">
        <v>2</v>
      </c>
      <c r="K26" s="70">
        <v>147</v>
      </c>
      <c r="L26" s="70">
        <v>21</v>
      </c>
      <c r="M26" s="70">
        <v>7</v>
      </c>
      <c r="N26" s="178">
        <f t="shared" si="7"/>
        <v>294</v>
      </c>
      <c r="O26" s="366">
        <f t="shared" si="4"/>
        <v>0</v>
      </c>
      <c r="P26" s="153">
        <v>0</v>
      </c>
      <c r="Q26" s="322">
        <f t="shared" si="6"/>
        <v>0</v>
      </c>
      <c r="R26" s="183"/>
      <c r="S26" s="218"/>
      <c r="T26" s="244"/>
    </row>
    <row r="27" spans="1:63" ht="11.4" hidden="1" x14ac:dyDescent="0.2">
      <c r="B27" s="93"/>
      <c r="C27" s="372" t="s">
        <v>5</v>
      </c>
      <c r="D27" s="370" t="s">
        <v>389</v>
      </c>
      <c r="E27" s="286"/>
      <c r="F27" s="221"/>
      <c r="G27" s="404" t="s">
        <v>5</v>
      </c>
      <c r="H27" s="176"/>
      <c r="I27" s="407" t="s">
        <v>5</v>
      </c>
      <c r="J27" s="198" t="s">
        <v>5</v>
      </c>
      <c r="K27" s="95" t="s">
        <v>5</v>
      </c>
      <c r="L27" s="95" t="s">
        <v>5</v>
      </c>
      <c r="M27" s="95" t="s">
        <v>5</v>
      </c>
      <c r="N27" s="176"/>
      <c r="O27" s="317"/>
      <c r="P27" s="251"/>
      <c r="Q27" s="324"/>
      <c r="R27" s="185"/>
      <c r="S27" s="218"/>
      <c r="T27" s="244"/>
    </row>
    <row r="28" spans="1:63" ht="20.399999999999999" hidden="1" x14ac:dyDescent="0.2">
      <c r="B28" s="99">
        <v>13</v>
      </c>
      <c r="C28" s="71" t="s">
        <v>383</v>
      </c>
      <c r="D28" s="370" t="s">
        <v>385</v>
      </c>
      <c r="E28" s="278"/>
      <c r="F28" s="223" t="s">
        <v>309</v>
      </c>
      <c r="G28" s="71" t="s">
        <v>405</v>
      </c>
      <c r="H28" s="178"/>
      <c r="I28" s="408" t="s">
        <v>402</v>
      </c>
      <c r="J28" s="200">
        <v>16</v>
      </c>
      <c r="K28" s="70">
        <v>120</v>
      </c>
      <c r="L28" s="70">
        <v>12</v>
      </c>
      <c r="M28" s="70">
        <v>10</v>
      </c>
      <c r="N28" s="178">
        <f>J28*K28</f>
        <v>1920</v>
      </c>
      <c r="O28" s="367">
        <f>IFERROR(P28*J28,"-")</f>
        <v>0</v>
      </c>
      <c r="P28" s="153">
        <v>0</v>
      </c>
      <c r="Q28" s="322">
        <f>IFERROR(P28/K28,"-")</f>
        <v>0</v>
      </c>
      <c r="R28" s="183"/>
      <c r="S28" s="218"/>
      <c r="T28" s="244"/>
    </row>
    <row r="29" spans="1:63" ht="20.399999999999999" hidden="1" x14ac:dyDescent="0.2">
      <c r="B29" s="89">
        <v>14</v>
      </c>
      <c r="C29" s="71" t="s">
        <v>383</v>
      </c>
      <c r="D29" s="370" t="s">
        <v>386</v>
      </c>
      <c r="E29" s="278"/>
      <c r="F29" s="223" t="s">
        <v>309</v>
      </c>
      <c r="G29" s="71" t="s">
        <v>405</v>
      </c>
      <c r="H29" s="178"/>
      <c r="I29" s="408" t="s">
        <v>403</v>
      </c>
      <c r="J29" s="200">
        <v>14</v>
      </c>
      <c r="K29" s="70">
        <v>80</v>
      </c>
      <c r="L29" s="70">
        <v>8</v>
      </c>
      <c r="M29" s="70">
        <v>10</v>
      </c>
      <c r="N29" s="178">
        <f>J29*K29</f>
        <v>1120</v>
      </c>
      <c r="O29" s="367">
        <f>IFERROR(P29*J29,"-")</f>
        <v>0</v>
      </c>
      <c r="P29" s="153">
        <v>0</v>
      </c>
      <c r="Q29" s="322">
        <f t="shared" ref="Q29" si="8">IFERROR(P29/K29,"-")</f>
        <v>0</v>
      </c>
      <c r="R29" s="183"/>
      <c r="S29" s="218"/>
      <c r="T29" s="244"/>
    </row>
    <row r="30" spans="1:63" ht="20.399999999999999" hidden="1" x14ac:dyDescent="0.2">
      <c r="B30" s="99">
        <v>15</v>
      </c>
      <c r="C30" s="71" t="s">
        <v>383</v>
      </c>
      <c r="D30" s="370" t="s">
        <v>387</v>
      </c>
      <c r="E30" s="278"/>
      <c r="F30" s="223" t="s">
        <v>309</v>
      </c>
      <c r="G30" s="71" t="s">
        <v>406</v>
      </c>
      <c r="H30" s="178"/>
      <c r="I30" s="408" t="s">
        <v>404</v>
      </c>
      <c r="J30" s="200">
        <v>20</v>
      </c>
      <c r="K30" s="70">
        <v>80</v>
      </c>
      <c r="L30" s="70">
        <v>8</v>
      </c>
      <c r="M30" s="70">
        <v>10</v>
      </c>
      <c r="N30" s="178">
        <f>J30*K30</f>
        <v>1600</v>
      </c>
      <c r="O30" s="367">
        <f>IFERROR(P30*J30,"-")</f>
        <v>0</v>
      </c>
      <c r="P30" s="153">
        <v>0</v>
      </c>
      <c r="Q30" s="322">
        <f t="shared" ref="Q30:Q31" si="9">IFERROR(P30/K30,"-")</f>
        <v>0</v>
      </c>
      <c r="R30" s="183"/>
      <c r="S30" s="218"/>
      <c r="T30" s="244"/>
    </row>
    <row r="31" spans="1:63" s="6" customFormat="1" ht="23.4" customHeight="1" x14ac:dyDescent="0.2">
      <c r="A31" s="227"/>
      <c r="B31" s="377">
        <v>16</v>
      </c>
      <c r="C31" s="378" t="s">
        <v>383</v>
      </c>
      <c r="D31" s="379" t="s">
        <v>388</v>
      </c>
      <c r="E31" s="380" t="s">
        <v>420</v>
      </c>
      <c r="F31" s="298" t="s">
        <v>309</v>
      </c>
      <c r="G31" s="378" t="s">
        <v>407</v>
      </c>
      <c r="H31" s="381"/>
      <c r="I31" s="410" t="s">
        <v>403</v>
      </c>
      <c r="J31" s="226">
        <v>14</v>
      </c>
      <c r="K31" s="298">
        <v>120</v>
      </c>
      <c r="L31" s="298">
        <v>12</v>
      </c>
      <c r="M31" s="298">
        <v>10</v>
      </c>
      <c r="N31" s="381">
        <f>J31*K31</f>
        <v>1680</v>
      </c>
      <c r="O31" s="382">
        <f>IFERROR(P31*J31,"-")</f>
        <v>0</v>
      </c>
      <c r="P31" s="305">
        <v>0</v>
      </c>
      <c r="Q31" s="383">
        <f t="shared" si="9"/>
        <v>0</v>
      </c>
      <c r="R31" s="384"/>
      <c r="S31" s="227"/>
      <c r="T31" s="248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</row>
    <row r="32" spans="1:63" s="20" customFormat="1" ht="15" customHeight="1" x14ac:dyDescent="0.2">
      <c r="A32" s="218"/>
      <c r="B32" s="385"/>
      <c r="C32" s="386" t="s">
        <v>5</v>
      </c>
      <c r="D32" s="386" t="s">
        <v>421</v>
      </c>
      <c r="E32" s="387"/>
      <c r="F32" s="388"/>
      <c r="G32" s="405" t="s">
        <v>5</v>
      </c>
      <c r="H32" s="390"/>
      <c r="I32" s="411" t="s">
        <v>5</v>
      </c>
      <c r="J32" s="391" t="s">
        <v>5</v>
      </c>
      <c r="K32" s="389" t="s">
        <v>5</v>
      </c>
      <c r="L32" s="389" t="s">
        <v>5</v>
      </c>
      <c r="M32" s="389" t="s">
        <v>5</v>
      </c>
      <c r="N32" s="390"/>
      <c r="O32" s="392"/>
      <c r="P32" s="393"/>
      <c r="Q32" s="394"/>
      <c r="R32" s="395"/>
      <c r="S32" s="246"/>
      <c r="T32" s="247"/>
      <c r="U32" s="37"/>
      <c r="V32" s="37"/>
      <c r="W32" s="37"/>
      <c r="X32" s="37"/>
      <c r="Y32" s="37"/>
      <c r="Z32" s="37"/>
      <c r="AA32" s="37"/>
      <c r="AB32" s="37"/>
      <c r="AC32" s="37"/>
      <c r="AO32" s="37"/>
      <c r="AP32" s="37"/>
      <c r="AQ32" s="37"/>
      <c r="AR32" s="37"/>
      <c r="AS32" s="37"/>
      <c r="AT32" s="37"/>
      <c r="AU32" s="37"/>
    </row>
    <row r="33" spans="1:63" s="20" customFormat="1" ht="23.4" customHeight="1" x14ac:dyDescent="0.2">
      <c r="A33" s="218"/>
      <c r="B33" s="102">
        <v>17</v>
      </c>
      <c r="C33" s="91" t="s">
        <v>383</v>
      </c>
      <c r="D33" s="370" t="s">
        <v>385</v>
      </c>
      <c r="E33" s="380" t="s">
        <v>423</v>
      </c>
      <c r="F33" s="223" t="s">
        <v>309</v>
      </c>
      <c r="G33" s="91" t="s">
        <v>405</v>
      </c>
      <c r="H33" s="136"/>
      <c r="I33" s="406" t="s">
        <v>402</v>
      </c>
      <c r="J33" s="187">
        <v>16</v>
      </c>
      <c r="K33" s="90">
        <v>120</v>
      </c>
      <c r="L33" s="90">
        <v>12</v>
      </c>
      <c r="M33" s="90">
        <v>10</v>
      </c>
      <c r="N33" s="136">
        <v>1920</v>
      </c>
      <c r="O33" s="396">
        <f t="shared" ref="O33:O36" si="10">IFERROR(P33*J33,"-")</f>
        <v>0</v>
      </c>
      <c r="P33" s="153">
        <v>0</v>
      </c>
      <c r="Q33" s="322">
        <f t="shared" ref="Q33:Q36" si="11">IFERROR(P33/K33,"-")</f>
        <v>0</v>
      </c>
      <c r="R33" s="183"/>
      <c r="S33" s="218"/>
      <c r="T33" s="244"/>
    </row>
    <row r="34" spans="1:63" ht="23.4" customHeight="1" x14ac:dyDescent="0.2">
      <c r="B34" s="102">
        <v>18</v>
      </c>
      <c r="C34" s="91" t="s">
        <v>383</v>
      </c>
      <c r="D34" s="370" t="s">
        <v>386</v>
      </c>
      <c r="E34" s="380" t="s">
        <v>424</v>
      </c>
      <c r="F34" s="187" t="s">
        <v>309</v>
      </c>
      <c r="G34" s="91" t="s">
        <v>405</v>
      </c>
      <c r="H34" s="136"/>
      <c r="I34" s="410" t="s">
        <v>403</v>
      </c>
      <c r="J34" s="187">
        <v>14</v>
      </c>
      <c r="K34" s="90">
        <v>80</v>
      </c>
      <c r="L34" s="90">
        <v>8</v>
      </c>
      <c r="M34" s="90">
        <v>10</v>
      </c>
      <c r="N34" s="136">
        <v>1120</v>
      </c>
      <c r="O34" s="396">
        <f t="shared" si="10"/>
        <v>0</v>
      </c>
      <c r="P34" s="153">
        <v>0</v>
      </c>
      <c r="Q34" s="322">
        <f t="shared" si="11"/>
        <v>0</v>
      </c>
      <c r="R34" s="183"/>
      <c r="S34" s="218"/>
      <c r="T34" s="244"/>
    </row>
    <row r="35" spans="1:63" ht="23.4" customHeight="1" x14ac:dyDescent="0.2">
      <c r="B35" s="102">
        <v>19</v>
      </c>
      <c r="C35" s="71" t="s">
        <v>383</v>
      </c>
      <c r="D35" s="370" t="s">
        <v>387</v>
      </c>
      <c r="E35" s="380" t="s">
        <v>425</v>
      </c>
      <c r="F35" s="200" t="s">
        <v>309</v>
      </c>
      <c r="G35" s="71" t="s">
        <v>406</v>
      </c>
      <c r="H35" s="178"/>
      <c r="I35" s="408" t="s">
        <v>404</v>
      </c>
      <c r="J35" s="187">
        <v>20</v>
      </c>
      <c r="K35" s="70">
        <v>80</v>
      </c>
      <c r="L35" s="70">
        <v>8</v>
      </c>
      <c r="M35" s="70">
        <v>10</v>
      </c>
      <c r="N35" s="178">
        <v>1600</v>
      </c>
      <c r="O35" s="396">
        <f t="shared" si="10"/>
        <v>0</v>
      </c>
      <c r="P35" s="153">
        <v>0</v>
      </c>
      <c r="Q35" s="322">
        <f t="shared" si="11"/>
        <v>0</v>
      </c>
      <c r="R35" s="183"/>
      <c r="S35" s="218"/>
      <c r="T35" s="244"/>
    </row>
    <row r="36" spans="1:63" ht="23.4" customHeight="1" thickBot="1" x14ac:dyDescent="0.25">
      <c r="B36" s="107">
        <v>20</v>
      </c>
      <c r="C36" s="73" t="s">
        <v>383</v>
      </c>
      <c r="D36" s="373" t="s">
        <v>422</v>
      </c>
      <c r="E36" s="376" t="s">
        <v>420</v>
      </c>
      <c r="F36" s="201" t="s">
        <v>309</v>
      </c>
      <c r="G36" s="73" t="s">
        <v>407</v>
      </c>
      <c r="H36" s="179"/>
      <c r="I36" s="409" t="s">
        <v>403</v>
      </c>
      <c r="J36" s="203">
        <v>14</v>
      </c>
      <c r="K36" s="74">
        <v>120</v>
      </c>
      <c r="L36" s="74">
        <v>12</v>
      </c>
      <c r="M36" s="74">
        <v>10</v>
      </c>
      <c r="N36" s="179">
        <v>1680</v>
      </c>
      <c r="O36" s="397">
        <f t="shared" si="10"/>
        <v>0</v>
      </c>
      <c r="P36" s="154">
        <v>0</v>
      </c>
      <c r="Q36" s="323">
        <f t="shared" si="11"/>
        <v>0</v>
      </c>
      <c r="R36" s="184"/>
      <c r="S36" s="218"/>
      <c r="T36" s="244"/>
    </row>
    <row r="37" spans="1:63" s="6" customFormat="1" x14ac:dyDescent="0.2">
      <c r="A37" s="227"/>
      <c r="B37" s="236"/>
      <c r="C37" s="236"/>
      <c r="D37" s="227"/>
      <c r="E37" s="227"/>
      <c r="F37" s="237"/>
      <c r="G37" s="237"/>
      <c r="H37" s="237"/>
      <c r="I37" s="237"/>
      <c r="J37" s="237"/>
      <c r="K37" s="237"/>
      <c r="L37" s="237"/>
      <c r="M37" s="237"/>
      <c r="N37" s="238"/>
      <c r="O37" s="238"/>
      <c r="P37" s="239"/>
      <c r="Q37" s="239"/>
      <c r="R37" s="9"/>
      <c r="S37" s="1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</row>
    <row r="55" spans="1:63" s="6" customFormat="1" x14ac:dyDescent="0.2">
      <c r="A55" s="227"/>
      <c r="B55" s="236"/>
      <c r="C55" s="236"/>
      <c r="D55" s="227"/>
      <c r="E55" s="227"/>
      <c r="F55" s="237"/>
      <c r="G55" s="237"/>
      <c r="H55" s="237"/>
      <c r="I55" s="237"/>
      <c r="J55" s="237"/>
      <c r="K55" s="237"/>
      <c r="L55" s="237"/>
      <c r="M55" s="237"/>
      <c r="N55" s="238"/>
      <c r="O55" s="238"/>
      <c r="P55" s="239"/>
      <c r="Q55" s="239"/>
      <c r="R55" s="9"/>
      <c r="S55" s="1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</row>
    <row r="59" spans="1:63" x14ac:dyDescent="0.2">
      <c r="B59" s="227"/>
      <c r="C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  <row r="66" spans="1:63" x14ac:dyDescent="0.2">
      <c r="B66" s="227"/>
      <c r="C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</row>
    <row r="70" spans="1:63" x14ac:dyDescent="0.2">
      <c r="B70" s="227"/>
      <c r="C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</row>
    <row r="71" spans="1:63" x14ac:dyDescent="0.2">
      <c r="B71" s="227"/>
      <c r="C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1:63" x14ac:dyDescent="0.2">
      <c r="B72" s="227"/>
      <c r="C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1:63" x14ac:dyDescent="0.2">
      <c r="B73" s="227"/>
      <c r="C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6" spans="1:63" x14ac:dyDescent="0.2">
      <c r="B76" s="227"/>
      <c r="C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</row>
    <row r="78" spans="1:63" s="6" customFormat="1" x14ac:dyDescent="0.2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39"/>
      <c r="Q78" s="239"/>
      <c r="R78" s="9"/>
      <c r="S78" s="1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</row>
    <row r="82" spans="1:63" s="6" customFormat="1" x14ac:dyDescent="0.2">
      <c r="A82" s="227"/>
      <c r="B82" s="236"/>
      <c r="C82" s="236"/>
      <c r="D82" s="227"/>
      <c r="E82" s="22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9"/>
      <c r="Q82" s="239"/>
      <c r="R82" s="9"/>
      <c r="S82" s="1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</row>
    <row r="91" spans="1:63" s="6" customFormat="1" x14ac:dyDescent="0.2">
      <c r="A91" s="227"/>
      <c r="B91" s="236"/>
      <c r="C91" s="236"/>
      <c r="D91" s="227"/>
      <c r="E91" s="22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9"/>
      <c r="Q91" s="239"/>
      <c r="R91" s="9"/>
      <c r="S91" s="1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</row>
    <row r="95" spans="1:63" x14ac:dyDescent="0.2">
      <c r="B95" s="227"/>
      <c r="C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</row>
    <row r="114" spans="1:63" s="237" customFormat="1" x14ac:dyDescent="0.2">
      <c r="A114" s="218"/>
      <c r="B114" s="218"/>
      <c r="C114" s="490"/>
      <c r="D114" s="490"/>
      <c r="E114" s="490"/>
      <c r="F114" s="490"/>
      <c r="G114" s="490"/>
      <c r="H114" s="365"/>
      <c r="N114" s="238"/>
      <c r="O114" s="238"/>
      <c r="P114" s="239"/>
      <c r="Q114" s="239"/>
      <c r="R114" s="9"/>
      <c r="S114" s="16"/>
      <c r="T114" s="4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237" customFormat="1" x14ac:dyDescent="0.2">
      <c r="A115" s="218"/>
      <c r="B115" s="236"/>
      <c r="C115" s="236"/>
      <c r="D115" s="218"/>
      <c r="E115" s="218"/>
      <c r="N115" s="238"/>
      <c r="O115" s="238"/>
      <c r="P115" s="239"/>
      <c r="Q115" s="239"/>
      <c r="R115" s="9"/>
      <c r="S115" s="16"/>
      <c r="T115" s="4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ht="12" x14ac:dyDescent="0.25">
      <c r="D116" s="240"/>
      <c r="E116" s="240"/>
    </row>
    <row r="117" spans="1:63" x14ac:dyDescent="0.2">
      <c r="D117" s="241"/>
      <c r="E117" s="241"/>
    </row>
    <row r="118" spans="1:63" ht="13.8" x14ac:dyDescent="0.3">
      <c r="D118" s="208"/>
      <c r="E118" s="208"/>
    </row>
    <row r="123" spans="1:63" s="6" customFormat="1" x14ac:dyDescent="0.2">
      <c r="A123" s="227"/>
      <c r="B123" s="236"/>
      <c r="C123" s="236"/>
      <c r="D123" s="227"/>
      <c r="E123" s="227"/>
      <c r="F123" s="237"/>
      <c r="G123" s="237"/>
      <c r="H123" s="237"/>
      <c r="I123" s="237"/>
      <c r="J123" s="237"/>
      <c r="K123" s="237"/>
      <c r="L123" s="237"/>
      <c r="M123" s="237"/>
      <c r="N123" s="238"/>
      <c r="O123" s="238"/>
      <c r="P123" s="239"/>
      <c r="Q123" s="239"/>
      <c r="R123" s="9"/>
      <c r="S123" s="1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</row>
  </sheetData>
  <sheetProtection algorithmName="SHA-512" hashValue="lmfBzkYX8R5F9aLzlh7uVQaYU8CnP+HeGF3vASxAfgSDkVHBMFzlOKQuJfo7zEqj07GaxC3gLmyxTOmfdi0+5Q==" saltValue="Q5p4s/KwAN5LwXi5olJjtw==" spinCount="100000" sheet="1" objects="1" scenarios="1"/>
  <mergeCells count="31">
    <mergeCell ref="C114:G114"/>
    <mergeCell ref="M11:M12"/>
    <mergeCell ref="N11:N12"/>
    <mergeCell ref="O11:O12"/>
    <mergeCell ref="P11:P12"/>
    <mergeCell ref="F11:F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B6:C6"/>
    <mergeCell ref="P6:Q6"/>
    <mergeCell ref="R6:S6"/>
    <mergeCell ref="B7:C7"/>
    <mergeCell ref="P7:P8"/>
    <mergeCell ref="B8:C8"/>
    <mergeCell ref="B4:C4"/>
    <mergeCell ref="B1:P1"/>
    <mergeCell ref="P2:Q2"/>
    <mergeCell ref="R2:S2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.8" x14ac:dyDescent="0.3"/>
  <cols>
    <col min="2" max="2" width="10.44140625" customWidth="1"/>
    <col min="3" max="3" width="48.6640625" customWidth="1"/>
  </cols>
  <sheetData>
    <row r="3" spans="2:3" x14ac:dyDescent="0.3">
      <c r="C3" t="s">
        <v>110</v>
      </c>
    </row>
    <row r="4" spans="2:3" x14ac:dyDescent="0.3">
      <c r="B4" t="s">
        <v>11</v>
      </c>
      <c r="C4" t="s">
        <v>81</v>
      </c>
    </row>
    <row r="5" spans="2:3" x14ac:dyDescent="0.3">
      <c r="B5" t="s">
        <v>11</v>
      </c>
      <c r="C5" t="s">
        <v>82</v>
      </c>
    </row>
    <row r="6" spans="2:3" x14ac:dyDescent="0.3">
      <c r="B6" t="s">
        <v>11</v>
      </c>
      <c r="C6" t="s">
        <v>83</v>
      </c>
    </row>
    <row r="7" spans="2:3" x14ac:dyDescent="0.3">
      <c r="B7" t="s">
        <v>26</v>
      </c>
      <c r="C7" t="s">
        <v>73</v>
      </c>
    </row>
    <row r="8" spans="2:3" x14ac:dyDescent="0.3">
      <c r="B8" t="s">
        <v>24</v>
      </c>
      <c r="C8" t="s">
        <v>74</v>
      </c>
    </row>
    <row r="9" spans="2:3" x14ac:dyDescent="0.3">
      <c r="B9" t="s">
        <v>24</v>
      </c>
      <c r="C9" t="s">
        <v>75</v>
      </c>
    </row>
    <row r="10" spans="2:3" x14ac:dyDescent="0.3">
      <c r="B10" t="s">
        <v>21</v>
      </c>
      <c r="C10" t="s">
        <v>76</v>
      </c>
    </row>
    <row r="11" spans="2:3" x14ac:dyDescent="0.3">
      <c r="B11" t="s">
        <v>9</v>
      </c>
      <c r="C11" t="s">
        <v>79</v>
      </c>
    </row>
    <row r="12" spans="2:3" x14ac:dyDescent="0.3">
      <c r="B12" t="s">
        <v>22</v>
      </c>
      <c r="C12" t="s">
        <v>78</v>
      </c>
    </row>
    <row r="13" spans="2:3" x14ac:dyDescent="0.3">
      <c r="B13" t="s">
        <v>26</v>
      </c>
      <c r="C13" t="s">
        <v>72</v>
      </c>
    </row>
    <row r="14" spans="2:3" x14ac:dyDescent="0.3">
      <c r="B14" t="s">
        <v>26</v>
      </c>
      <c r="C14" t="s">
        <v>70</v>
      </c>
    </row>
    <row r="15" spans="2:3" x14ac:dyDescent="0.3">
      <c r="B15" t="s">
        <v>26</v>
      </c>
      <c r="C15" t="s">
        <v>71</v>
      </c>
    </row>
    <row r="16" spans="2:3" x14ac:dyDescent="0.3">
      <c r="B16" t="s">
        <v>44</v>
      </c>
      <c r="C16" t="s">
        <v>60</v>
      </c>
    </row>
    <row r="17" spans="2:3" x14ac:dyDescent="0.3">
      <c r="B17" t="s">
        <v>22</v>
      </c>
      <c r="C17" t="s">
        <v>61</v>
      </c>
    </row>
    <row r="18" spans="2:3" x14ac:dyDescent="0.3">
      <c r="B18" t="s">
        <v>22</v>
      </c>
      <c r="C18" t="s">
        <v>62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91</v>
      </c>
    </row>
    <row r="22" spans="2:3" x14ac:dyDescent="0.3">
      <c r="B22" t="s">
        <v>26</v>
      </c>
      <c r="C22" t="s">
        <v>92</v>
      </c>
    </row>
    <row r="23" spans="2:3" x14ac:dyDescent="0.3">
      <c r="B23" t="s">
        <v>26</v>
      </c>
      <c r="C23" t="s">
        <v>93</v>
      </c>
    </row>
    <row r="24" spans="2:3" x14ac:dyDescent="0.3">
      <c r="B24" t="s">
        <v>86</v>
      </c>
      <c r="C24" t="s">
        <v>101</v>
      </c>
    </row>
    <row r="25" spans="2:3" x14ac:dyDescent="0.3">
      <c r="B25" t="s">
        <v>26</v>
      </c>
      <c r="C25" t="s">
        <v>70</v>
      </c>
    </row>
    <row r="28" spans="2:3" x14ac:dyDescent="0.3">
      <c r="C28" t="s">
        <v>111</v>
      </c>
    </row>
    <row r="29" spans="2:3" x14ac:dyDescent="0.3">
      <c r="B29" t="s">
        <v>19</v>
      </c>
      <c r="C29" t="s">
        <v>63</v>
      </c>
    </row>
    <row r="30" spans="2:3" x14ac:dyDescent="0.3">
      <c r="B30" t="s">
        <v>21</v>
      </c>
      <c r="C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ZAMÓWIENIE POLMLEK </vt:lpstr>
      <vt:lpstr>ZAMÓWIENIE POLMLEK_HORECA</vt:lpstr>
      <vt:lpstr>ZAMÓWIENIE SERY CEKO_GOLISZEW</vt:lpstr>
      <vt:lpstr>Arkusz1</vt:lpstr>
      <vt:lpstr>'ZAMÓWIENIE POLMLEK '!Obszar_wydruku</vt:lpstr>
      <vt:lpstr>'ZAMÓWIENIE POLMLEK_HORECA'!Obszar_wydruku</vt:lpstr>
      <vt:lpstr>'ZAMÓWIENIE SERY CEKO_GOLISZEW'!Obszar_wydruku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2022-05-20T13:32:58Z</dcterms:modified>
</cp:coreProperties>
</file>