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wona M\CENNIK\wysłane cenniki\2023.01\"/>
    </mc:Choice>
  </mc:AlternateContent>
  <bookViews>
    <workbookView xWindow="0" yWindow="0" windowWidth="23040" windowHeight="9192" tabRatio="599" firstSheet="1" activeTab="1"/>
  </bookViews>
  <sheets>
    <sheet name="ZAMÓWIENIE POLMLEK " sheetId="8" r:id="rId1"/>
    <sheet name="ZAMÓWIENIE POLMLEK_HORECA" sheetId="9" r:id="rId2"/>
    <sheet name="ZAMÓWIENIE SERY CEKO_GOLISZEW" sheetId="7" r:id="rId3"/>
    <sheet name="ZAMÓWIENIE JAGR" sheetId="10" r:id="rId4"/>
    <sheet name="ZAMÓWIENIE JAGR_HORECA" sheetId="12" r:id="rId5"/>
    <sheet name="Arkusz3" sheetId="11" state="hidden" r:id="rId6"/>
    <sheet name="Arkusz1" sheetId="5" state="hidden" r:id="rId7"/>
  </sheets>
  <definedNames>
    <definedName name="_xlnm._FilterDatabase" localSheetId="5" hidden="1">Arkusz3!$H$2:$L$66</definedName>
    <definedName name="_xlnm._FilterDatabase" localSheetId="3" hidden="1">'ZAMÓWIENIE JAGR'!$B$13:$M$48</definedName>
    <definedName name="_xlnm._FilterDatabase" localSheetId="4" hidden="1">'ZAMÓWIENIE JAGR_HORECA'!$B$15:$V$75</definedName>
    <definedName name="_xlnm._FilterDatabase" localSheetId="0" hidden="1">'ZAMÓWIENIE POLMLEK '!$A$14:$QF$115</definedName>
    <definedName name="_xlnm._FilterDatabase" localSheetId="1" hidden="1">'ZAMÓWIENIE POLMLEK_HORECA'!$A$13:$BK$60</definedName>
    <definedName name="_xlnm._FilterDatabase" localSheetId="2" hidden="1">'ZAMÓWIENIE SERY CEKO_GOLISZEW'!$A$14:$BK$34</definedName>
    <definedName name="_xlnm.Print_Area" localSheetId="3">'ZAMÓWIENIE JAGR'!$B$2:$Q$48</definedName>
    <definedName name="_xlnm.Print_Area" localSheetId="4">'ZAMÓWIENIE JAGR_HORECA'!$A$1:$T$76</definedName>
    <definedName name="_xlnm.Print_Area" localSheetId="0">'ZAMÓWIENIE POLMLEK '!$B$2:$Q$115</definedName>
    <definedName name="_xlnm.Print_Area" localSheetId="1">'ZAMÓWIENIE POLMLEK_HORECA'!$A$1:$T$61</definedName>
    <definedName name="_xlnm.Print_Area" localSheetId="2">'ZAMÓWIENIE SERY CEKO_GOLISZEW'!$A$1:$T$29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7" l="1"/>
  <c r="P24" i="7"/>
  <c r="P25" i="7"/>
  <c r="P17" i="7" l="1"/>
  <c r="P33" i="9" l="1"/>
  <c r="P32" i="9"/>
  <c r="P37" i="12"/>
  <c r="P36" i="12"/>
  <c r="P54" i="9"/>
  <c r="P44" i="9"/>
  <c r="P43" i="12"/>
  <c r="Q106" i="8"/>
  <c r="O38" i="10" l="1"/>
  <c r="O40" i="10"/>
  <c r="P34" i="7" l="1"/>
  <c r="P15" i="9" l="1"/>
  <c r="P20" i="9"/>
  <c r="P21" i="9"/>
  <c r="P17" i="9"/>
  <c r="P23" i="9"/>
  <c r="P26" i="9"/>
  <c r="P27" i="9"/>
  <c r="P16" i="9"/>
  <c r="P50" i="12" l="1"/>
  <c r="P48" i="12"/>
  <c r="P27" i="7" l="1"/>
  <c r="R54" i="9" l="1"/>
  <c r="N54" i="9"/>
  <c r="R28" i="7" l="1"/>
  <c r="R34" i="7"/>
  <c r="P30" i="12"/>
  <c r="P28" i="12"/>
  <c r="P20" i="12"/>
  <c r="P41" i="12" l="1"/>
  <c r="P40" i="12"/>
  <c r="P39" i="12"/>
  <c r="P32" i="12"/>
  <c r="P17" i="12"/>
  <c r="P22" i="12"/>
  <c r="P21" i="12"/>
  <c r="P16" i="12"/>
  <c r="P45" i="12" l="1"/>
  <c r="P53" i="12" l="1"/>
  <c r="P52" i="12"/>
  <c r="P47" i="12"/>
  <c r="K50" i="12"/>
  <c r="K33" i="12" l="1"/>
  <c r="K28" i="12"/>
  <c r="K26" i="12"/>
  <c r="K25" i="12"/>
  <c r="K24" i="12"/>
  <c r="K23" i="12"/>
  <c r="R23" i="12" s="1"/>
  <c r="K75" i="12"/>
  <c r="K74" i="12"/>
  <c r="R74" i="12" s="1"/>
  <c r="K73" i="12"/>
  <c r="R73" i="12" s="1"/>
  <c r="K71" i="12"/>
  <c r="R71" i="12" s="1"/>
  <c r="K69" i="12"/>
  <c r="R69" i="12" s="1"/>
  <c r="K67" i="12"/>
  <c r="R67" i="12" s="1"/>
  <c r="K65" i="12"/>
  <c r="K64" i="12"/>
  <c r="K62" i="12"/>
  <c r="R62" i="12" s="1"/>
  <c r="K60" i="12"/>
  <c r="K59" i="12"/>
  <c r="K57" i="12"/>
  <c r="K56" i="12"/>
  <c r="K53" i="12"/>
  <c r="K48" i="12"/>
  <c r="K47" i="12"/>
  <c r="R45" i="12"/>
  <c r="N16" i="12"/>
  <c r="R64" i="12" l="1"/>
  <c r="N75" i="12"/>
  <c r="N74" i="12"/>
  <c r="P74" i="12" s="1"/>
  <c r="N73" i="12"/>
  <c r="P73" i="12" s="1"/>
  <c r="N71" i="12"/>
  <c r="P71" i="12" s="1"/>
  <c r="N69" i="12"/>
  <c r="P69" i="12" s="1"/>
  <c r="N67" i="12"/>
  <c r="P67" i="12" s="1"/>
  <c r="N65" i="12"/>
  <c r="N64" i="12"/>
  <c r="N62" i="12"/>
  <c r="P62" i="12" s="1"/>
  <c r="N60" i="12"/>
  <c r="N59" i="12"/>
  <c r="N57" i="12"/>
  <c r="N56" i="12"/>
  <c r="N55" i="12"/>
  <c r="N45" i="12"/>
  <c r="N43" i="12"/>
  <c r="N41" i="12"/>
  <c r="N40" i="12"/>
  <c r="N39" i="12"/>
  <c r="N37" i="12"/>
  <c r="N36" i="12"/>
  <c r="N33" i="12"/>
  <c r="N32" i="12"/>
  <c r="N30" i="12"/>
  <c r="N28" i="12"/>
  <c r="N26" i="12"/>
  <c r="N25" i="12"/>
  <c r="N24" i="12"/>
  <c r="N23" i="12"/>
  <c r="N22" i="12"/>
  <c r="N21" i="12"/>
  <c r="N20" i="12"/>
  <c r="P64" i="12" l="1"/>
  <c r="M26" i="10"/>
  <c r="M27" i="10"/>
  <c r="M28" i="10"/>
  <c r="M20" i="10" l="1"/>
  <c r="M19" i="10"/>
  <c r="M18" i="10"/>
  <c r="M22" i="10"/>
  <c r="M23" i="10"/>
  <c r="M24" i="10"/>
  <c r="R75" i="12" l="1"/>
  <c r="P75" i="12" s="1"/>
  <c r="R65" i="12"/>
  <c r="P65" i="12" s="1"/>
  <c r="R60" i="12"/>
  <c r="P60" i="12" s="1"/>
  <c r="R59" i="12"/>
  <c r="P59" i="12" s="1"/>
  <c r="R57" i="12"/>
  <c r="P57" i="12" s="1"/>
  <c r="R56" i="12"/>
  <c r="P56" i="12" s="1"/>
  <c r="R55" i="12"/>
  <c r="P55" i="12" s="1"/>
  <c r="R53" i="12"/>
  <c r="N53" i="12"/>
  <c r="R52" i="12"/>
  <c r="N52" i="12"/>
  <c r="R50" i="12"/>
  <c r="N50" i="12"/>
  <c r="R48" i="12"/>
  <c r="N48" i="12"/>
  <c r="R47" i="12"/>
  <c r="N47" i="12"/>
  <c r="N44" i="12"/>
  <c r="R43" i="12"/>
  <c r="R41" i="12"/>
  <c r="R40" i="12"/>
  <c r="R39" i="12"/>
  <c r="R37" i="12"/>
  <c r="R36" i="12"/>
  <c r="R33" i="12"/>
  <c r="P33" i="12"/>
  <c r="R32" i="12"/>
  <c r="R30" i="12"/>
  <c r="R28" i="12"/>
  <c r="R26" i="12"/>
  <c r="P26" i="12"/>
  <c r="R25" i="12"/>
  <c r="P25" i="12"/>
  <c r="R24" i="12"/>
  <c r="P24" i="12"/>
  <c r="P23" i="12"/>
  <c r="R22" i="12"/>
  <c r="R21" i="12"/>
  <c r="R20" i="12"/>
  <c r="R17" i="12"/>
  <c r="N17" i="12"/>
  <c r="R16" i="12"/>
  <c r="H8" i="12"/>
  <c r="D4" i="12"/>
  <c r="I8" i="12" s="1"/>
  <c r="R6" i="12" s="1"/>
  <c r="Q48" i="10"/>
  <c r="O48" i="10"/>
  <c r="M48" i="10"/>
  <c r="Q47" i="10"/>
  <c r="O47" i="10"/>
  <c r="M47" i="10"/>
  <c r="Q45" i="10"/>
  <c r="O45" i="10"/>
  <c r="M45" i="10"/>
  <c r="Q44" i="10"/>
  <c r="O44" i="10"/>
  <c r="M44" i="10"/>
  <c r="Q42" i="10"/>
  <c r="O42" i="10"/>
  <c r="M42" i="10"/>
  <c r="Q40" i="10"/>
  <c r="M40" i="10"/>
  <c r="Q39" i="10"/>
  <c r="O39" i="10"/>
  <c r="M39" i="10"/>
  <c r="Q38" i="10"/>
  <c r="M38" i="10"/>
  <c r="Q37" i="10"/>
  <c r="O37" i="10"/>
  <c r="M37" i="10"/>
  <c r="Q35" i="10"/>
  <c r="O35" i="10"/>
  <c r="M35" i="10"/>
  <c r="Q33" i="10"/>
  <c r="O33" i="10"/>
  <c r="Q32" i="10"/>
  <c r="O32" i="10"/>
  <c r="Q31" i="10"/>
  <c r="O31" i="10"/>
  <c r="O28" i="10"/>
  <c r="Q28" i="10"/>
  <c r="Q27" i="10"/>
  <c r="O27" i="10"/>
  <c r="Q26" i="10"/>
  <c r="O26" i="10"/>
  <c r="Q24" i="10"/>
  <c r="O24" i="10"/>
  <c r="Q23" i="10"/>
  <c r="O23" i="10"/>
  <c r="Q22" i="10"/>
  <c r="O22" i="10"/>
  <c r="Q20" i="10"/>
  <c r="O20" i="10"/>
  <c r="Q19" i="10"/>
  <c r="O19" i="10"/>
  <c r="Q18" i="10"/>
  <c r="O18" i="10"/>
  <c r="Q16" i="10"/>
  <c r="O16" i="10"/>
  <c r="M16" i="10"/>
  <c r="H8" i="10"/>
  <c r="D4" i="10"/>
  <c r="I8" i="10" s="1"/>
  <c r="Q6" i="10" s="1"/>
  <c r="Q94" i="8" l="1"/>
  <c r="O94" i="8"/>
  <c r="Q93" i="8"/>
  <c r="O93" i="8"/>
  <c r="Q92" i="8"/>
  <c r="O92" i="8"/>
  <c r="Q99" i="8" l="1"/>
  <c r="O99" i="8"/>
  <c r="M99" i="8"/>
  <c r="R17" i="9" l="1"/>
  <c r="P20" i="7" l="1"/>
  <c r="R33" i="7"/>
  <c r="P33" i="7"/>
  <c r="R32" i="7"/>
  <c r="P32" i="7"/>
  <c r="R31" i="7"/>
  <c r="P31" i="7"/>
  <c r="R30" i="7"/>
  <c r="P30" i="7"/>
  <c r="O87" i="8"/>
  <c r="R16" i="7"/>
  <c r="P16" i="7"/>
  <c r="R60" i="9" l="1"/>
  <c r="P60" i="9" s="1"/>
  <c r="R59" i="9"/>
  <c r="P59" i="9" s="1"/>
  <c r="R57" i="9"/>
  <c r="P57" i="9" s="1"/>
  <c r="R53" i="9"/>
  <c r="N53" i="9"/>
  <c r="R52" i="9"/>
  <c r="N52" i="9"/>
  <c r="R51" i="9"/>
  <c r="N51" i="9"/>
  <c r="R50" i="9"/>
  <c r="N50" i="9"/>
  <c r="R49" i="9"/>
  <c r="N49" i="9"/>
  <c r="R48" i="9"/>
  <c r="N48" i="9"/>
  <c r="R47" i="9"/>
  <c r="N47" i="9"/>
  <c r="R46" i="9"/>
  <c r="N46" i="9"/>
  <c r="R45" i="9"/>
  <c r="N45" i="9"/>
  <c r="R44" i="9"/>
  <c r="N44" i="9"/>
  <c r="R43" i="9"/>
  <c r="N43" i="9"/>
  <c r="R41" i="9"/>
  <c r="P41" i="9"/>
  <c r="N41" i="9"/>
  <c r="R39" i="9"/>
  <c r="P39" i="9"/>
  <c r="N39" i="9"/>
  <c r="R37" i="9"/>
  <c r="P37" i="9"/>
  <c r="N37" i="9"/>
  <c r="R36" i="9"/>
  <c r="P36" i="9"/>
  <c r="N36" i="9"/>
  <c r="R35" i="9"/>
  <c r="P35" i="9"/>
  <c r="N35" i="9"/>
  <c r="R33" i="9"/>
  <c r="R32" i="9"/>
  <c r="N32" i="9"/>
  <c r="R30" i="9"/>
  <c r="P30" i="9"/>
  <c r="N30" i="9"/>
  <c r="R27" i="9"/>
  <c r="N27" i="9"/>
  <c r="R26" i="9"/>
  <c r="N26" i="9"/>
  <c r="R23" i="9"/>
  <c r="N23" i="9"/>
  <c r="R21" i="9"/>
  <c r="N21" i="9"/>
  <c r="R20" i="9"/>
  <c r="N20" i="9"/>
  <c r="N17" i="9"/>
  <c r="R16" i="9"/>
  <c r="N16" i="9"/>
  <c r="R15" i="9"/>
  <c r="N15" i="9"/>
  <c r="D4" i="9"/>
  <c r="R6" i="9" s="1"/>
  <c r="D4" i="8"/>
  <c r="I8" i="8" s="1"/>
  <c r="Q6" i="8" s="1"/>
  <c r="M17" i="8"/>
  <c r="O17" i="8"/>
  <c r="Q17" i="8"/>
  <c r="M18" i="8"/>
  <c r="O18" i="8"/>
  <c r="Q18" i="8"/>
  <c r="M19" i="8"/>
  <c r="O19" i="8"/>
  <c r="Q19" i="8"/>
  <c r="M20" i="8"/>
  <c r="O20" i="8"/>
  <c r="Q20" i="8"/>
  <c r="M21" i="8"/>
  <c r="O21" i="8"/>
  <c r="Q21" i="8"/>
  <c r="M23" i="8"/>
  <c r="O23" i="8"/>
  <c r="Q23" i="8"/>
  <c r="O24" i="8"/>
  <c r="Q24" i="8"/>
  <c r="O25" i="8"/>
  <c r="Q25" i="8"/>
  <c r="O26" i="8"/>
  <c r="Q26" i="8"/>
  <c r="M29" i="8"/>
  <c r="O29" i="8"/>
  <c r="Q29" i="8"/>
  <c r="M30" i="8"/>
  <c r="O30" i="8"/>
  <c r="Q30" i="8"/>
  <c r="M31" i="8"/>
  <c r="O31" i="8"/>
  <c r="Q31" i="8"/>
  <c r="M32" i="8"/>
  <c r="O32" i="8"/>
  <c r="Q32" i="8"/>
  <c r="M34" i="8"/>
  <c r="O34" i="8"/>
  <c r="Q34" i="8"/>
  <c r="M35" i="8"/>
  <c r="O35" i="8"/>
  <c r="Q35" i="8"/>
  <c r="J36" i="8"/>
  <c r="M36" i="8" s="1"/>
  <c r="O36" i="8"/>
  <c r="M37" i="8"/>
  <c r="O37" i="8"/>
  <c r="Q37" i="8"/>
  <c r="O39" i="8"/>
  <c r="Q39" i="8"/>
  <c r="O40" i="8"/>
  <c r="Q40" i="8"/>
  <c r="O41" i="8"/>
  <c r="Q41" i="8"/>
  <c r="M43" i="8"/>
  <c r="O43" i="8"/>
  <c r="Q43" i="8"/>
  <c r="M44" i="8"/>
  <c r="O44" i="8"/>
  <c r="Q44" i="8"/>
  <c r="M45" i="8"/>
  <c r="O45" i="8"/>
  <c r="Q45" i="8"/>
  <c r="M46" i="8"/>
  <c r="O46" i="8"/>
  <c r="Q46" i="8"/>
  <c r="M48" i="8"/>
  <c r="O48" i="8"/>
  <c r="Q48" i="8"/>
  <c r="M49" i="8"/>
  <c r="O49" i="8"/>
  <c r="Q49" i="8"/>
  <c r="M50" i="8"/>
  <c r="O50" i="8"/>
  <c r="Q50" i="8"/>
  <c r="M53" i="8"/>
  <c r="O53" i="8"/>
  <c r="Q53" i="8"/>
  <c r="M55" i="8"/>
  <c r="O55" i="8"/>
  <c r="Q55" i="8"/>
  <c r="M56" i="8"/>
  <c r="O56" i="8"/>
  <c r="Q56" i="8"/>
  <c r="M59" i="8"/>
  <c r="O59" i="8"/>
  <c r="Q59" i="8"/>
  <c r="M62" i="8"/>
  <c r="O62" i="8"/>
  <c r="Q62" i="8"/>
  <c r="M63" i="8"/>
  <c r="O63" i="8"/>
  <c r="Q63" i="8"/>
  <c r="M64" i="8"/>
  <c r="O64" i="8"/>
  <c r="Q64" i="8"/>
  <c r="M65" i="8"/>
  <c r="O65" i="8"/>
  <c r="Q65" i="8"/>
  <c r="M68" i="8"/>
  <c r="O68" i="8"/>
  <c r="Q68" i="8"/>
  <c r="M69" i="8"/>
  <c r="O69" i="8"/>
  <c r="Q69" i="8"/>
  <c r="M70" i="8"/>
  <c r="O70" i="8"/>
  <c r="Q70" i="8"/>
  <c r="M72" i="8"/>
  <c r="O72" i="8"/>
  <c r="Q72" i="8"/>
  <c r="M74" i="8"/>
  <c r="O74" i="8"/>
  <c r="Q74" i="8"/>
  <c r="M76" i="8"/>
  <c r="O76" i="8"/>
  <c r="Q76" i="8"/>
  <c r="M77" i="8"/>
  <c r="O77" i="8"/>
  <c r="Q77" i="8"/>
  <c r="M80" i="8"/>
  <c r="O80" i="8"/>
  <c r="Q80" i="8"/>
  <c r="M81" i="8"/>
  <c r="O81" i="8"/>
  <c r="Q81" i="8"/>
  <c r="M82" i="8"/>
  <c r="O82" i="8"/>
  <c r="Q82" i="8"/>
  <c r="M83" i="8"/>
  <c r="O83" i="8"/>
  <c r="Q83" i="8"/>
  <c r="M85" i="8"/>
  <c r="O85" i="8"/>
  <c r="Q85" i="8"/>
  <c r="J87" i="8"/>
  <c r="Q87" i="8" s="1"/>
  <c r="M88" i="8"/>
  <c r="O88" i="8"/>
  <c r="Q88" i="8"/>
  <c r="M89" i="8"/>
  <c r="O89" i="8"/>
  <c r="Q89" i="8"/>
  <c r="M90" i="8"/>
  <c r="O90" i="8"/>
  <c r="Q90" i="8"/>
  <c r="M96" i="8"/>
  <c r="O96" i="8"/>
  <c r="Q96" i="8"/>
  <c r="M97" i="8"/>
  <c r="O97" i="8"/>
  <c r="Q97" i="8"/>
  <c r="M102" i="8"/>
  <c r="O102" i="8"/>
  <c r="Q102" i="8"/>
  <c r="M103" i="8"/>
  <c r="O103" i="8"/>
  <c r="Q103" i="8"/>
  <c r="M104" i="8"/>
  <c r="O104" i="8"/>
  <c r="Q104" i="8"/>
  <c r="M106" i="8"/>
  <c r="O106" i="8"/>
  <c r="M107" i="8"/>
  <c r="O107" i="8"/>
  <c r="Q107" i="8"/>
  <c r="M108" i="8"/>
  <c r="O108" i="8"/>
  <c r="Q108" i="8"/>
  <c r="M109" i="8"/>
  <c r="O109" i="8"/>
  <c r="Q109" i="8"/>
  <c r="M111" i="8"/>
  <c r="O111" i="8"/>
  <c r="Q111" i="8"/>
  <c r="M112" i="8"/>
  <c r="O112" i="8"/>
  <c r="Q112" i="8"/>
  <c r="M115" i="8"/>
  <c r="O115" i="8"/>
  <c r="Q115" i="8"/>
  <c r="M87" i="8" l="1"/>
  <c r="P46" i="9"/>
  <c r="P50" i="9"/>
  <c r="P43" i="9"/>
  <c r="P47" i="9"/>
  <c r="P51" i="9"/>
  <c r="P48" i="9"/>
  <c r="P52" i="9"/>
  <c r="P45" i="9"/>
  <c r="P49" i="9"/>
  <c r="P53" i="9"/>
  <c r="Q36" i="8"/>
  <c r="P28" i="7" l="1"/>
  <c r="P26" i="7"/>
  <c r="N28" i="7"/>
  <c r="N27" i="7"/>
  <c r="N26" i="7"/>
  <c r="P19" i="7"/>
  <c r="P18" i="7"/>
  <c r="P21" i="7" l="1"/>
  <c r="N16" i="7"/>
  <c r="N17" i="7"/>
  <c r="R17" i="7"/>
  <c r="N18" i="7"/>
  <c r="R18" i="7"/>
  <c r="R27" i="7"/>
  <c r="R26" i="7"/>
  <c r="R25" i="7"/>
  <c r="N25" i="7"/>
  <c r="R24" i="7"/>
  <c r="N24" i="7"/>
  <c r="R22" i="7"/>
  <c r="N22" i="7"/>
  <c r="R21" i="7"/>
  <c r="N21" i="7"/>
  <c r="R20" i="7"/>
  <c r="N20" i="7"/>
  <c r="R19" i="7"/>
  <c r="N19" i="7"/>
  <c r="H8" i="7"/>
  <c r="D4" i="7"/>
  <c r="I8" i="7" s="1"/>
  <c r="R6" i="7" s="1"/>
</calcChain>
</file>

<file path=xl/sharedStrings.xml><?xml version="1.0" encoding="utf-8"?>
<sst xmlns="http://schemas.openxmlformats.org/spreadsheetml/2006/main" count="2109" uniqueCount="675">
  <si>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</si>
  <si>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</si>
  <si>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</si>
  <si>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</si>
  <si>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</si>
  <si>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</si>
  <si>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</si>
  <si>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</si>
  <si>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</si>
  <si>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</si>
  <si>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</si>
  <si>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</si>
  <si>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</si>
  <si>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</si>
  <si>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</si>
  <si>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</si>
  <si>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</si>
  <si>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</si>
  <si>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</si>
  <si>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</si>
  <si>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</si>
  <si>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</si>
  <si>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</si>
  <si>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</si>
  <si>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</si>
  <si>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</si>
  <si>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</si>
  <si>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</si>
  <si>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</si>
  <si>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</si>
  <si>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</si>
  <si>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</si>
  <si>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</si>
  <si>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</si>
  <si>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</si>
  <si>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</si>
  <si>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</si>
  <si>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</si>
  <si>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</si>
  <si>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</si>
  <si>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</si>
  <si>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</si>
  <si>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</si>
  <si>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</si>
  <si>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</si>
  <si>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</si>
  <si>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</si>
  <si>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</si>
  <si>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</si>
  <si>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</si>
  <si>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</si>
  <si>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-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</si>
  <si>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</si>
  <si>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</si>
  <si>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</si>
  <si>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</si>
  <si>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</si>
  <si>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</si>
  <si>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</si>
  <si>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</si>
  <si>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</si>
  <si>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</si>
  <si>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</si>
  <si>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</si>
  <si>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</si>
  <si>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</si>
  <si>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</si>
  <si>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</si>
  <si>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</si>
  <si>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</si>
  <si>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</si>
  <si>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</si>
  <si>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</si>
  <si>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</si>
  <si>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</si>
  <si>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</si>
  <si>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</si>
  <si>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</si>
  <si>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</si>
  <si>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</si>
  <si>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</si>
  <si>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</si>
  <si>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Lp.</t>
  </si>
  <si>
    <t>Horeca Line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</si>
  <si>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</si>
  <si>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</si>
  <si>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</si>
  <si>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</si>
  <si>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</si>
  <si>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</si>
  <si>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</si>
  <si>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</si>
  <si>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</si>
  <si>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</si>
  <si>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 xml:space="preserve">Blok seropodobny typu Mozarella </t>
  </si>
  <si>
    <t xml:space="preserve">* Deliziano Premium </t>
  </si>
  <si>
    <t>Blok  Mozzarella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</si>
  <si>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</si>
  <si>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</si>
  <si>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</si>
  <si>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</si>
  <si>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</si>
  <si>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</si>
  <si>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</si>
  <si>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Jogurty z owsianką</t>
  </si>
  <si>
    <t>180g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</si>
  <si>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</si>
  <si>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</si>
  <si>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</si>
  <si>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</si>
  <si>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</si>
  <si>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</si>
  <si>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</si>
  <si>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</si>
  <si>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</si>
  <si>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</si>
  <si>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</si>
  <si>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</si>
  <si>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</si>
  <si>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</si>
  <si>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 xml:space="preserve">POLMLEK Mleko łagodne 2% bez laktozy </t>
  </si>
  <si>
    <t>POLMLEK Ulubione Mleko pełne 26 % tł. instant 400g Polmlek</t>
  </si>
  <si>
    <t>POLMLEK Mleko do automatów kawowych 900g</t>
  </si>
  <si>
    <t>*POLMLEK Grande Pizza Plus</t>
  </si>
  <si>
    <t>*POLMLEK Ser Mozzarella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</si>
  <si>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</si>
  <si>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</si>
  <si>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</si>
  <si>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</si>
  <si>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</si>
  <si>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</si>
  <si>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</si>
  <si>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</si>
  <si>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</si>
  <si>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</si>
  <si>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</si>
  <si>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</si>
  <si>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</si>
  <si>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</si>
  <si>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</si>
  <si>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</si>
  <si>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</si>
  <si>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</si>
  <si>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</si>
  <si>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</si>
  <si>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POLMLEK Ulubiony Mleko pełne instant 26 % tł. 400g </t>
  </si>
  <si>
    <t>POLMLEK Capresi Serek puszysty orzechowy 150g</t>
  </si>
  <si>
    <t>POLMLEK Capresi Serek puszysty jabłkowy z rodzynkami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</si>
  <si>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</si>
  <si>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</si>
  <si>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</si>
  <si>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</si>
  <si>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</si>
  <si>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</si>
  <si>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</si>
  <si>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</si>
  <si>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</si>
  <si>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</si>
  <si>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</si>
  <si>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</si>
  <si>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</si>
  <si>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</si>
  <si>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</si>
  <si>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</si>
  <si>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</si>
  <si>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</si>
  <si>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</si>
  <si>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</si>
  <si>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</si>
  <si>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</si>
  <si>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</si>
  <si>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</si>
  <si>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</si>
  <si>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</si>
  <si>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UHT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</si>
  <si>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</si>
  <si>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</si>
  <si>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</si>
  <si>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</si>
  <si>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</si>
  <si>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</si>
  <si>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</si>
  <si>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</si>
  <si>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</si>
  <si>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</si>
  <si>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</si>
  <si>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</si>
  <si>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</si>
  <si>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</si>
  <si>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</si>
  <si>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</si>
  <si>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</si>
  <si>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PCMAORZ150g01T</t>
  </si>
  <si>
    <t>PCMAJAB150g01T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</si>
  <si>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</si>
  <si>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</si>
  <si>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</si>
  <si>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</si>
  <si>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</si>
  <si>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</si>
  <si>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</si>
  <si>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</si>
  <si>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</si>
  <si>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</si>
  <si>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</si>
  <si>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</si>
  <si>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</si>
  <si>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</si>
  <si>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</si>
  <si>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</si>
  <si>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</si>
  <si>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</si>
  <si>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</si>
  <si>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PLWALAG1L01T</t>
  </si>
  <si>
    <t>PLWA2,01L01T</t>
  </si>
  <si>
    <t>PLWAM3,2P1L01T</t>
  </si>
  <si>
    <t>PPHOPEL400g01T</t>
  </si>
  <si>
    <t>PSWAMLE3kg01W</t>
  </si>
  <si>
    <t>PGJOGOOW180g08T</t>
  </si>
  <si>
    <t>PPHOAUT900g01W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</si>
  <si>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</si>
  <si>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</si>
  <si>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</si>
  <si>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</si>
  <si>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</si>
  <si>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</si>
  <si>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</si>
  <si>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</si>
  <si>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</si>
  <si>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</si>
  <si>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</si>
  <si>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PSHOGOU2kg03W</t>
  </si>
  <si>
    <t>PSWAGP+2kg02W</t>
  </si>
  <si>
    <t>JEDNOSTKA</t>
  </si>
  <si>
    <t>POLMLEK SP. Z O. O.</t>
  </si>
  <si>
    <t>Paleta</t>
  </si>
  <si>
    <t>Opakowanie zbiorcze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</si>
  <si>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</si>
  <si>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</si>
  <si>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</si>
  <si>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</si>
  <si>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Sztuk</t>
  </si>
  <si>
    <t>Sztuki</t>
  </si>
  <si>
    <t>LOGISTYKA</t>
  </si>
  <si>
    <t xml:space="preserve">ZAMÓWIENIE 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</si>
  <si>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</si>
  <si>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</si>
  <si>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</si>
  <si>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</si>
  <si>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</si>
  <si>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</si>
  <si>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</si>
  <si>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</si>
  <si>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</si>
  <si>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</si>
  <si>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</si>
  <si>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</si>
  <si>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</si>
  <si>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</si>
  <si>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</si>
  <si>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</si>
  <si>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</si>
  <si>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</si>
  <si>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</si>
  <si>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>KARTON 9 szt.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</si>
  <si>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</si>
  <si>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</si>
  <si>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</si>
  <si>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</si>
  <si>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</si>
  <si>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</si>
  <si>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</si>
  <si>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</si>
  <si>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</si>
  <si>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</si>
  <si>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</si>
  <si>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</si>
  <si>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</si>
  <si>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</si>
  <si>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</si>
  <si>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PTWAEXT300g01T</t>
  </si>
  <si>
    <t>130 g</t>
  </si>
  <si>
    <t>30000382</t>
  </si>
  <si>
    <t>POLMLEK Serek homogenizowany truskawkowy 250g</t>
  </si>
  <si>
    <t>PGMCNHOM250g02T</t>
  </si>
  <si>
    <t>KARTON 24 szt.</t>
  </si>
  <si>
    <t>Sery topione</t>
  </si>
  <si>
    <t>Polmlek Ser topiony Gouda 130g</t>
  </si>
  <si>
    <t>Polmlek Ser topiony z szynką 130g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</si>
  <si>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</si>
  <si>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</si>
  <si>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</si>
  <si>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</si>
  <si>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</si>
  <si>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</si>
  <si>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</si>
  <si>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</si>
  <si>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</si>
  <si>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</si>
  <si>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</si>
  <si>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</si>
  <si>
    <t>PTWAPGO130g01W</t>
  </si>
  <si>
    <t>PTWAPSZ130g01W</t>
  </si>
  <si>
    <t>Polmlek Śmietanka UHT 18% 250 ml</t>
  </si>
  <si>
    <t>Polmlek Śmietanka UHT 18% 500 ml</t>
  </si>
  <si>
    <t>Śmietanki</t>
  </si>
  <si>
    <t>250 ml</t>
  </si>
  <si>
    <t>500 ml</t>
  </si>
  <si>
    <t>KARTON 15 szt.</t>
  </si>
  <si>
    <t>PISMI18P250ML01T</t>
  </si>
  <si>
    <t>PISMI18P500ML01T</t>
  </si>
  <si>
    <t>POLMLEK Capresi Serek puszysty ziołowy 150 g</t>
  </si>
  <si>
    <t>ul. Hoża 51, 00-681 Warszawa</t>
  </si>
  <si>
    <t>PCMAZIO150g01T</t>
  </si>
  <si>
    <t>PGMCHOM250g04T</t>
  </si>
  <si>
    <t>Polmlek Śmietanka UHT 12% 250 ml</t>
  </si>
  <si>
    <t>PISMI12P250ml01T</t>
  </si>
  <si>
    <t>ok. 8 kg</t>
  </si>
  <si>
    <t>CEKO</t>
  </si>
  <si>
    <t>Sery zółte oraz typu szwajcarsko-holenderskiego</t>
  </si>
  <si>
    <t>Sery z masy parzonej</t>
  </si>
  <si>
    <t>KARTON 6 BLOKI</t>
  </si>
  <si>
    <t>KARTON 2 BLOKI</t>
  </si>
  <si>
    <t>KARTON 1 BLOKI</t>
  </si>
  <si>
    <t>KARTON 5 BLOKI</t>
  </si>
  <si>
    <t>KARTON 12 BLOKI</t>
  </si>
  <si>
    <t>ok 1,6 kg</t>
  </si>
  <si>
    <t>TACKA 16 szt.</t>
  </si>
  <si>
    <t>TACKA 14 szt.</t>
  </si>
  <si>
    <t>TACKA 20 szt.</t>
  </si>
  <si>
    <t>300g</t>
  </si>
  <si>
    <t>225g</t>
  </si>
  <si>
    <t>240g</t>
  </si>
  <si>
    <t>PSGRCEJAG3kg01T</t>
  </si>
  <si>
    <t>PSGRCEBOR3kg01T</t>
  </si>
  <si>
    <t>PSGRCEANT3kg01T</t>
  </si>
  <si>
    <t>PSGRCEBUT3kg01T</t>
  </si>
  <si>
    <t>PSGRCEMIM3kg01T</t>
  </si>
  <si>
    <t>PSGRCEDOB3kg01T</t>
  </si>
  <si>
    <t>PSGRCEMOZ3kg01T</t>
  </si>
  <si>
    <t>PSGRCEPIO3kg01T</t>
  </si>
  <si>
    <t>PSCEMW2kg01T</t>
  </si>
  <si>
    <t>PSCEPP2kg01T</t>
  </si>
  <si>
    <t>PSGRCEZBO3kg01T</t>
  </si>
  <si>
    <t>PSGRCEPDP3kg01T</t>
  </si>
  <si>
    <t>PSWARIC240g01T</t>
  </si>
  <si>
    <t>Konfekcja</t>
  </si>
  <si>
    <t>*Wiedeński - Ser ricotta</t>
  </si>
  <si>
    <t>PSWAMOZ300g01T</t>
  </si>
  <si>
    <t>PSWAPIO225g01T</t>
  </si>
  <si>
    <t>*POLMLEK Masło Extra 96x10g Polmlek Horeca</t>
  </si>
  <si>
    <t>PMHOEXT10g02T</t>
  </si>
  <si>
    <t>10 g</t>
  </si>
  <si>
    <t>ok. 2,6 kg</t>
  </si>
  <si>
    <t>PCMASMI150g07T</t>
  </si>
  <si>
    <t>Sery wiórki</t>
  </si>
  <si>
    <t xml:space="preserve">Ser Mozzarella 150g  </t>
  </si>
  <si>
    <t>PSWAMOZ150g02T</t>
  </si>
  <si>
    <r>
      <t xml:space="preserve">ADRES DOSTAWY: </t>
    </r>
    <r>
      <rPr>
        <b/>
        <sz val="8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</si>
  <si>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rFont val="Tahoma"/>
        <family val="2"/>
        <charset val="238"/>
      </rPr>
      <t>(PRZEWIDYWANA)</t>
    </r>
  </si>
  <si>
    <t>Sery Plastry z Goliszewa</t>
  </si>
  <si>
    <t>Sery z Goliszewa Jagna</t>
  </si>
  <si>
    <t>Sery z Goliszewa Boryna</t>
  </si>
  <si>
    <t>Sery z Goliszewa Antek</t>
  </si>
  <si>
    <t>KARTON 10 szt.</t>
  </si>
  <si>
    <t>135 g</t>
  </si>
  <si>
    <t>PSWAANT135g01W</t>
  </si>
  <si>
    <t>PSWABOR135g01W</t>
  </si>
  <si>
    <t>PSWAJAG135g01W</t>
  </si>
  <si>
    <t>Ceko</t>
  </si>
  <si>
    <t>20kg</t>
  </si>
  <si>
    <t>Masło Ekstra z Warlubia</t>
  </si>
  <si>
    <t xml:space="preserve">Masło Ekstra Premium </t>
  </si>
  <si>
    <t>Masło Ekstra</t>
  </si>
  <si>
    <t>Masło Ekstra Osełkowe</t>
  </si>
  <si>
    <t>Masło Śmietankowe 60% tłuszczu</t>
  </si>
  <si>
    <t>MASŁA</t>
  </si>
  <si>
    <t>JAGR</t>
  </si>
  <si>
    <t>MIKSY</t>
  </si>
  <si>
    <t>Osełka Śmietankowa</t>
  </si>
  <si>
    <t>Dobry Śmietankowy</t>
  </si>
  <si>
    <t>Miks Śmietankowy</t>
  </si>
  <si>
    <t>Dobry Śmietankowy Smak</t>
  </si>
  <si>
    <t>Śmietankowy z Warlubia</t>
  </si>
  <si>
    <t>MARGARYNY/TŁUSZCZE DO SMAROWANIA</t>
  </si>
  <si>
    <t>Palma z Warlubia</t>
  </si>
  <si>
    <t>Roślinne z Warlubia</t>
  </si>
  <si>
    <t>Margaryna Tradycyjna</t>
  </si>
  <si>
    <t>Do smarowania pieczywa</t>
  </si>
  <si>
    <t>SERKI HOMOGENIZOWANE</t>
  </si>
  <si>
    <t>Serek Homogenizowany Waniliowy</t>
  </si>
  <si>
    <t>Serek Homogenizowany Brzoskwiniowy</t>
  </si>
  <si>
    <t>Serek Homogenizowany Truskawkowy</t>
  </si>
  <si>
    <t>Serek Homogenizowany MIX</t>
  </si>
  <si>
    <t>JOGURTY</t>
  </si>
  <si>
    <t>Jogurty Pitne</t>
  </si>
  <si>
    <t>Jogurt Owoce Leśne</t>
  </si>
  <si>
    <t>Jogurt Truskawkowy</t>
  </si>
  <si>
    <t>Jogurt Waniliowy</t>
  </si>
  <si>
    <t>Jogurty Proteinowe Pro Go</t>
  </si>
  <si>
    <t>Jogurt Proteinowy Mango Marakuja</t>
  </si>
  <si>
    <t>Jogurt Proteinowy Truskawkowo-Porzeczkowy</t>
  </si>
  <si>
    <t>Jogurt Proteinowy Jagodowy</t>
  </si>
  <si>
    <t>Jogurt Proteinowy MIX</t>
  </si>
  <si>
    <t>KEFIRY</t>
  </si>
  <si>
    <t>Kefir Warlubski</t>
  </si>
  <si>
    <t>Kefir Truskawkowy</t>
  </si>
  <si>
    <t>Kefir Owoce Leśne</t>
  </si>
  <si>
    <t>MAŚLANKI</t>
  </si>
  <si>
    <t>Maślanka Naturalna</t>
  </si>
  <si>
    <t>Maślanka Truskawkowa</t>
  </si>
  <si>
    <t>KREMOWA DO ZUP i SOSÓW</t>
  </si>
  <si>
    <t>Kremowa do zup i sosów 12%</t>
  </si>
  <si>
    <t>Kremowa do zup i sosów 12% 200g</t>
  </si>
  <si>
    <t>Kremowa do zup i sosów 12% 400g</t>
  </si>
  <si>
    <t>Kremowa do zup i sosów 18%</t>
  </si>
  <si>
    <t>Kremowa do zup i sosów 18% 200g</t>
  </si>
  <si>
    <t>Kremowa do zup i sosów 18% 400g</t>
  </si>
  <si>
    <t>SOSY JOGURTOWE</t>
  </si>
  <si>
    <t xml:space="preserve">Tzatziki </t>
  </si>
  <si>
    <t>Grecki Ekstra Gęsty</t>
  </si>
  <si>
    <t>Masło Ekstra BLOK 10kg</t>
  </si>
  <si>
    <t>Masło Ekstra BLOK 25 kg</t>
  </si>
  <si>
    <t>Frytura Stała 4x2,5kg</t>
  </si>
  <si>
    <t>Frytura Stała 10kg</t>
  </si>
  <si>
    <t>Frytura Stała 20kg</t>
  </si>
  <si>
    <t>Frytura Stała i Półpłynna 5L</t>
  </si>
  <si>
    <t>Frytura Stała i Półpłynna 10L</t>
  </si>
  <si>
    <t>Frytura Stała i Półpłynna 20L</t>
  </si>
  <si>
    <t>Frytura Stała i Półpłynna 22L</t>
  </si>
  <si>
    <t>GOLDPALM</t>
  </si>
  <si>
    <t>Frytura Stała i Półpłynna</t>
  </si>
  <si>
    <t>GOLDPLUS</t>
  </si>
  <si>
    <t>Frytura Płynna Goldplus</t>
  </si>
  <si>
    <t>SILVERPALM</t>
  </si>
  <si>
    <t>Silverpalm 20kg</t>
  </si>
  <si>
    <t>BRONZEPALM</t>
  </si>
  <si>
    <t>Bronzepalm 20kg</t>
  </si>
  <si>
    <t>Bronzepalm 22L</t>
  </si>
  <si>
    <t>MARGARYNY I TŁUSZCZE</t>
  </si>
  <si>
    <t xml:space="preserve"> LINIA JAGRESSA</t>
  </si>
  <si>
    <t xml:space="preserve"> Jagressa 70</t>
  </si>
  <si>
    <t xml:space="preserve"> Jagressa 80</t>
  </si>
  <si>
    <t>Margaryny</t>
  </si>
  <si>
    <t>Margaryna Piekarska</t>
  </si>
  <si>
    <t xml:space="preserve"> LINIA CLASSIC</t>
  </si>
  <si>
    <t>Classic 80</t>
  </si>
  <si>
    <t>Classic 70</t>
  </si>
  <si>
    <t>MARGARYNA LINIA PREMIUM</t>
  </si>
  <si>
    <t>Margaryna Premium IWA 82%</t>
  </si>
  <si>
    <t>DOSKONAŁA</t>
  </si>
  <si>
    <t xml:space="preserve"> Doskonała 70 płynna</t>
  </si>
  <si>
    <t>TWAROGI I MASY SEROWE</t>
  </si>
  <si>
    <t>Twaróg Naturany z Warlubia</t>
  </si>
  <si>
    <t>Sernikowy Premium</t>
  </si>
  <si>
    <t>JOGURT NATURALNY</t>
  </si>
  <si>
    <t>Jogurt Naturalny 5kg</t>
  </si>
  <si>
    <t>KREMOWA DO ZUP i SOSÓW 18%</t>
  </si>
  <si>
    <t>Kremowa do zup i sosów 18% 1kg</t>
  </si>
  <si>
    <t>Kremowa do zup i sosów 18% 5kg</t>
  </si>
  <si>
    <t>KREMOWY GRECKI</t>
  </si>
  <si>
    <t>Kremowy Grecki 1kg</t>
  </si>
  <si>
    <t>Kremowy Grecki 5kg</t>
  </si>
  <si>
    <t>Kremowy Grecki 10kg</t>
  </si>
  <si>
    <t>KREMOWY TURECKI</t>
  </si>
  <si>
    <t>Kremowy Turecki 5kg</t>
  </si>
  <si>
    <t>Kremowy Turecki 10kg</t>
  </si>
  <si>
    <t>MAŚLANKA</t>
  </si>
  <si>
    <t>SER SAŁATKOWY FETTIVA</t>
  </si>
  <si>
    <t>Ser Sałatkowy FETTIVA 1kg</t>
  </si>
  <si>
    <t>Ser Sałatkowy FETTIVA 3kg/1,8 kostka w zalewie</t>
  </si>
  <si>
    <t>MINI MIX</t>
  </si>
  <si>
    <t>Mini Mix z masłem 10g</t>
  </si>
  <si>
    <t>Mini Mix z masłem 15g</t>
  </si>
  <si>
    <t>MASŁO 82%</t>
  </si>
  <si>
    <t>Masło 82% 10g</t>
  </si>
  <si>
    <t>MIÓD</t>
  </si>
  <si>
    <t>Miód 25g</t>
  </si>
  <si>
    <t>DŻEMY I POWIDŁA</t>
  </si>
  <si>
    <t>Dżem Truskawkowy 25g</t>
  </si>
  <si>
    <t>Dżem Brzoskwiniowy 25g</t>
  </si>
  <si>
    <t>Dżem Czarna Porzeczka 25g</t>
  </si>
  <si>
    <t>Grecki Ekstra Gęsty 330 g</t>
  </si>
  <si>
    <t>Tzatziki - Sos Grecki 200g</t>
  </si>
  <si>
    <t>Maślanka naturalna 1l</t>
  </si>
  <si>
    <t>Maślanka truskawkowa 1l</t>
  </si>
  <si>
    <t>Kefir Owoce Leśne 375g</t>
  </si>
  <si>
    <t>Kefir Truskawkowy 375g</t>
  </si>
  <si>
    <t>Kefir Warlubski 375g</t>
  </si>
  <si>
    <t>Kefir Warlubski 1L</t>
  </si>
  <si>
    <t>Jogurt Proteinowy Mango - Marakuja 150g</t>
  </si>
  <si>
    <t>Jogurt Proteinowy Truskawkowo - Porzeczkowy 150g</t>
  </si>
  <si>
    <t>Jogurt Proteinowy Jagodowy 150g</t>
  </si>
  <si>
    <t>Jogurt Proteinowy Mix 150g</t>
  </si>
  <si>
    <t>Jogurt Waniliowy 375g</t>
  </si>
  <si>
    <t>Jogurt Truskawkowy 375g</t>
  </si>
  <si>
    <t>Jogurt Owoce Leśne 375g</t>
  </si>
  <si>
    <t>Serek Homogenizowany Brzoskwinia</t>
  </si>
  <si>
    <t>Serek Homogenizowany Mix</t>
  </si>
  <si>
    <t>Palma z Warlubia 250g</t>
  </si>
  <si>
    <t>Roślinne z Warlubia 250g</t>
  </si>
  <si>
    <t>Margaryna Tradycyjna 250g</t>
  </si>
  <si>
    <t>Do smarowania pieczywa 250g</t>
  </si>
  <si>
    <t>Osełka Śmietankowa 275g</t>
  </si>
  <si>
    <t>Dobry Śmietankowy 200g</t>
  </si>
  <si>
    <t>Miks Śmietankowy 200g</t>
  </si>
  <si>
    <t>Dobry Śmietankowy Smak 200g</t>
  </si>
  <si>
    <t>Śmietankowy z Warlubia 200g</t>
  </si>
  <si>
    <t>Masło Ekstra Z Warlubia 200g (40)</t>
  </si>
  <si>
    <t>Masło Ekstra Z Warlubia 200g (20)</t>
  </si>
  <si>
    <t>Masło Premium z Warlubia 200g</t>
  </si>
  <si>
    <t>Masło Ekstra 200g</t>
  </si>
  <si>
    <t>Masło extra osełkowe 300g</t>
  </si>
  <si>
    <t>nazwa wyrobu BOK</t>
  </si>
  <si>
    <t>Masło Ekstra BLOK 25kg</t>
  </si>
  <si>
    <t>Frytura Stała 4x2,5 kg</t>
  </si>
  <si>
    <t>Frytura Stała 10 kg</t>
  </si>
  <si>
    <t>Frytura Stała 20 kg</t>
  </si>
  <si>
    <t>Frytura Płynna Golplus 5L</t>
  </si>
  <si>
    <t>Silverpalm 20 kg</t>
  </si>
  <si>
    <t>Bronzepalm 20 kg</t>
  </si>
  <si>
    <t>Bronzepalm 22 L</t>
  </si>
  <si>
    <t>Margaryna Jagressa 70</t>
  </si>
  <si>
    <t>Margaryna Jagressa 80</t>
  </si>
  <si>
    <t>Margaryna Classic 70</t>
  </si>
  <si>
    <t>Margaryna Classic 80</t>
  </si>
  <si>
    <t>Margaryna Doskonała 70 płynna</t>
  </si>
  <si>
    <t>Twaróg Naturalny z Warlubia</t>
  </si>
  <si>
    <t>Twaróg Sernikowy Premium</t>
  </si>
  <si>
    <t>Jogurt Naturalny 5 kg</t>
  </si>
  <si>
    <t>Kremowa do zup i sosów 18% 1 kg</t>
  </si>
  <si>
    <t>Kremowa do zup i sosów 18% 5 kg</t>
  </si>
  <si>
    <t>Jogurt Kremowy Grecki 1kg</t>
  </si>
  <si>
    <t>Jogurt Kremowy Grecki 5kg</t>
  </si>
  <si>
    <t>Jogurt Kremowy Grecki 10kg</t>
  </si>
  <si>
    <t>Jogurt Kremowy Turecki 5kg</t>
  </si>
  <si>
    <t>Jogurt Kremowy Turecki 10kg</t>
  </si>
  <si>
    <t>Ser sałatkowy FETTIVA 1kg</t>
  </si>
  <si>
    <t>Ser sałatkowy FETTIVA 3kg</t>
  </si>
  <si>
    <t>Masło extra 96x10g</t>
  </si>
  <si>
    <t>Maślanka Naturalna 10l</t>
  </si>
  <si>
    <t>PWWAEXT200g01T</t>
  </si>
  <si>
    <t>PWWAEXT200g02T</t>
  </si>
  <si>
    <t>PWWAPRE200g01T</t>
  </si>
  <si>
    <t>PWWAPEK200g01T</t>
  </si>
  <si>
    <t>PWWAEXT300g01T</t>
  </si>
  <si>
    <t>PWWASMI200g01T</t>
  </si>
  <si>
    <t>PWWAOSM275g01T</t>
  </si>
  <si>
    <t>PWWDOSM200g01T</t>
  </si>
  <si>
    <t>PWWMISM200g01T</t>
  </si>
  <si>
    <t>PWWDOSMS200g01T</t>
  </si>
  <si>
    <t>PWWSMWA200g01T</t>
  </si>
  <si>
    <t>PWWPAW250g01T</t>
  </si>
  <si>
    <t>PWWROW250g01T</t>
  </si>
  <si>
    <t>PWAMAT250g01T</t>
  </si>
  <si>
    <t>PWASMP250g01T</t>
  </si>
  <si>
    <t>PJANHOM140g01T</t>
  </si>
  <si>
    <t>PJANHOM140g02T</t>
  </si>
  <si>
    <t>PJANHOM140g03T</t>
  </si>
  <si>
    <t>PJANHOM140g04T</t>
  </si>
  <si>
    <t>PJAJOG375g03T</t>
  </si>
  <si>
    <t>PJAJOG375g02T</t>
  </si>
  <si>
    <t>PJAJOG375g01T</t>
  </si>
  <si>
    <t>PJAJOPRO150g01T</t>
  </si>
  <si>
    <t>PJAJOPRO150g02T</t>
  </si>
  <si>
    <t>PJAJOPRO150g03T</t>
  </si>
  <si>
    <t>PJAJOPRO150g04T</t>
  </si>
  <si>
    <t>PJAKEFWA375g01T</t>
  </si>
  <si>
    <t>PJAKEFWA1L01T</t>
  </si>
  <si>
    <t>PJAKEFTR375g01T</t>
  </si>
  <si>
    <t>PJAKEFOL375g01T</t>
  </si>
  <si>
    <t>PJAMASNA1L01T</t>
  </si>
  <si>
    <t>PJAMASTR1L01T</t>
  </si>
  <si>
    <t>PJAKSM12P200g01T</t>
  </si>
  <si>
    <t>PJAKSM12P400g01T</t>
  </si>
  <si>
    <t>PJAKSM18P200g01T</t>
  </si>
  <si>
    <t>PJAKSM18P400g01T</t>
  </si>
  <si>
    <t>PJATZGRE200g01T</t>
  </si>
  <si>
    <t>PJAMCGRE330g01T</t>
  </si>
  <si>
    <t>PMWAEXT10kg01T</t>
  </si>
  <si>
    <t>PMWAEXT25kg01T</t>
  </si>
  <si>
    <t>PMWAFRS10kg01T</t>
  </si>
  <si>
    <t>PMWAFRS10kg02T</t>
  </si>
  <si>
    <t>PMWAFRS20kg01T</t>
  </si>
  <si>
    <t>PMWAFRSP5L01T</t>
  </si>
  <si>
    <t>PMWAFRSP10L01T</t>
  </si>
  <si>
    <t>PMWAFRSP20L01T</t>
  </si>
  <si>
    <t>PMWAFRSP22L01T</t>
  </si>
  <si>
    <t>PMWAFRG5L01T</t>
  </si>
  <si>
    <t>PMWASIL20kg01T</t>
  </si>
  <si>
    <t>PMWASBRO20kg01T</t>
  </si>
  <si>
    <t>PMWASBRO22L01T</t>
  </si>
  <si>
    <t>PWAMAJA10kg01T</t>
  </si>
  <si>
    <t>PWAMAJA10kg02T</t>
  </si>
  <si>
    <t>PWAMACLP10kg01T</t>
  </si>
  <si>
    <t>PWAMACL10kg01T</t>
  </si>
  <si>
    <t>PWAMACL10kg02T</t>
  </si>
  <si>
    <t>PWAMAPRI10kg01T</t>
  </si>
  <si>
    <t>PWAMADOP10L01T</t>
  </si>
  <si>
    <t>PWTWNAT10kg01T</t>
  </si>
  <si>
    <t>PWTWSER10kg01T</t>
  </si>
  <si>
    <t>PWAJONA5kg01T</t>
  </si>
  <si>
    <t>PJAKSM18P1kg01T</t>
  </si>
  <si>
    <t>PJAKSM18P5kg01T</t>
  </si>
  <si>
    <t>PWAJOKGR1kg01T</t>
  </si>
  <si>
    <t>PWAJOKGR5kg01T</t>
  </si>
  <si>
    <t>PWAJOKGR10kg01T</t>
  </si>
  <si>
    <t>PWAJOTU5kg01T</t>
  </si>
  <si>
    <t>PWAJOT10kg01T</t>
  </si>
  <si>
    <t>PMWAMAS10L01T</t>
  </si>
  <si>
    <t>PWASEFE1kg01T</t>
  </si>
  <si>
    <t>PWASEFE3kg01T</t>
  </si>
  <si>
    <t>PWHOEXT10g02T</t>
  </si>
  <si>
    <t>PWHOMIM10g01T</t>
  </si>
  <si>
    <t>PWHOMIM15g01T</t>
  </si>
  <si>
    <t>PWAMIO25g01T</t>
  </si>
  <si>
    <t>PWADZTR25g01T</t>
  </si>
  <si>
    <t>PWADZBR25g01T</t>
  </si>
  <si>
    <t>PWADZCP25g01T</t>
  </si>
  <si>
    <t>200g</t>
  </si>
  <si>
    <t>KARTON 40 szt.</t>
  </si>
  <si>
    <t>10/9/3</t>
  </si>
  <si>
    <t>10/9/5</t>
  </si>
  <si>
    <t>250g</t>
  </si>
  <si>
    <t>KARTON 30 szt.</t>
  </si>
  <si>
    <t>275g</t>
  </si>
  <si>
    <t>TACKA 15 szt.</t>
  </si>
  <si>
    <t>140g</t>
  </si>
  <si>
    <t>375g</t>
  </si>
  <si>
    <t>150g</t>
  </si>
  <si>
    <t>1l</t>
  </si>
  <si>
    <t>ZGRZEWKA 6 szt.</t>
  </si>
  <si>
    <t>ZGRZEWKA 8 szt.</t>
  </si>
  <si>
    <t>TACKA MIX 12 szt.</t>
  </si>
  <si>
    <t>330g</t>
  </si>
  <si>
    <t>8/4</t>
  </si>
  <si>
    <t>10kg</t>
  </si>
  <si>
    <t>5L</t>
  </si>
  <si>
    <t>10L</t>
  </si>
  <si>
    <t>20L</t>
  </si>
  <si>
    <t>22L</t>
  </si>
  <si>
    <t>5kg</t>
  </si>
  <si>
    <t>1kg</t>
  </si>
  <si>
    <t>3kg</t>
  </si>
  <si>
    <t>KARTON 3 BLOKI</t>
  </si>
  <si>
    <t>PSWARIC9KG01T</t>
  </si>
  <si>
    <t>TACKA 36 szt.</t>
  </si>
  <si>
    <t>PSGRMP50/50kg01W</t>
  </si>
  <si>
    <t>Dobry Smak z Warlubia</t>
  </si>
  <si>
    <t>KOD EAN</t>
  </si>
  <si>
    <t>PROSZĘ O PODANIE ILOŚCI (tylko cyfry)</t>
  </si>
  <si>
    <t>POLMLEK Mieszanka TOP Pizza 50/50 - produkt seropodobny</t>
  </si>
  <si>
    <t>PŁATNIK</t>
  </si>
  <si>
    <t xml:space="preserve">Ser Jagna </t>
  </si>
  <si>
    <t xml:space="preserve">Ser Boryna  </t>
  </si>
  <si>
    <t xml:space="preserve">Ser Antek  </t>
  </si>
  <si>
    <t>Ser Mimmolle</t>
  </si>
  <si>
    <t>Ser Butterkäse Maślany</t>
  </si>
  <si>
    <t xml:space="preserve">Ser Dobrodziej </t>
  </si>
  <si>
    <t>Ser Piórko</t>
  </si>
  <si>
    <t xml:space="preserve">Mozzarella block </t>
  </si>
  <si>
    <t xml:space="preserve">Pierwszy do pizzy blok </t>
  </si>
  <si>
    <t>Mozzarella wiórki</t>
  </si>
  <si>
    <t xml:space="preserve">Pierwszy do pizzy wiórki </t>
  </si>
  <si>
    <t>Ser Zbójnik</t>
  </si>
  <si>
    <t xml:space="preserve">Ser Mozzarella </t>
  </si>
  <si>
    <t>Ser Zbójniczek</t>
  </si>
  <si>
    <t xml:space="preserve">Ser Piórko </t>
  </si>
  <si>
    <r>
      <t xml:space="preserve">NIP FIRMY          </t>
    </r>
    <r>
      <rPr>
        <b/>
        <sz val="8"/>
        <rFont val="Tahoma"/>
        <family val="2"/>
        <charset val="238"/>
      </rPr>
      <t>(PŁATNIKA)</t>
    </r>
  </si>
  <si>
    <t>POLMLEK</t>
  </si>
  <si>
    <t>KREMOWA DO ZUP i SOSÓW 12% i 18%</t>
  </si>
  <si>
    <t>JOGURTOPODOBNE KREMOWE GRECKIE</t>
  </si>
  <si>
    <t>JOGURTOPODOBNE KREMOWE TURECKIE</t>
  </si>
  <si>
    <t>30200086</t>
  </si>
  <si>
    <t>PSWAZBO300g01T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</si>
</sst>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,&quot;kg&quot;"/>
    <numFmt numFmtId="166" formatCode="#,##0&quot;kg&quot;"/>
    <numFmt numFmtId="167" formatCode="#,##0&quot;szt&quot;"/>
    <numFmt numFmtId="168" formatCode="#,##0&quot;kart&quot;"/>
  </numFmts>
  <fonts count="3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name val="Calibri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 style="double">
        <color theme="3" tint="0.39994506668294322"/>
      </right>
      <top/>
      <bottom/>
      <diagonal/>
    </border>
    <border>
      <left style="thick">
        <color theme="4" tint="-0.24994659260841701"/>
      </left>
      <right style="double">
        <color theme="3" tint="0.39994506668294322"/>
      </right>
      <top/>
      <bottom style="medium">
        <color indexed="64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/>
      <diagonal/>
    </border>
    <border>
      <left/>
      <right style="double">
        <color theme="3" tint="0.39994506668294322"/>
      </right>
      <top/>
      <bottom style="medium">
        <color indexed="64"/>
      </bottom>
      <diagonal/>
    </border>
    <border>
      <left/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/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3" tint="0.39991454817346722"/>
      </left>
      <right style="double">
        <color theme="3" tint="0.39991454817346722"/>
      </right>
      <top/>
      <bottom style="medium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thin">
        <color indexed="64"/>
      </top>
      <bottom/>
      <diagonal/>
    </border>
    <border>
      <left style="double">
        <color theme="3" tint="0.39991454817346722"/>
      </left>
      <right style="double">
        <color theme="3" tint="0.39991454817346722"/>
      </right>
      <top/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14548173467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thin">
        <color indexed="64"/>
      </top>
      <bottom/>
      <diagonal/>
    </border>
    <border>
      <left style="double">
        <color theme="3" tint="0.39991454817346722"/>
      </left>
      <right style="double">
        <color theme="3" tint="0.399914548173467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91454817346722"/>
      </right>
      <top style="thin">
        <color indexed="64"/>
      </top>
      <bottom style="medium">
        <color theme="3" tint="0.39988402966399123"/>
      </bottom>
      <diagonal/>
    </border>
    <border>
      <left/>
      <right style="double">
        <color theme="3" tint="0.39985351115451523"/>
      </right>
      <top/>
      <bottom/>
      <diagonal/>
    </border>
    <border>
      <left/>
      <right style="double">
        <color theme="3" tint="0.39985351115451523"/>
      </right>
      <top/>
      <bottom style="medium">
        <color indexed="64"/>
      </bottom>
      <diagonal/>
    </border>
    <border>
      <left/>
      <right style="double">
        <color theme="3" tint="0.39994506668294322"/>
      </right>
      <top/>
      <bottom/>
      <diagonal/>
    </border>
    <border>
      <left/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45066682943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/>
      <diagonal/>
    </border>
    <border>
      <left style="double">
        <color theme="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4"/>
      </right>
      <top style="thin">
        <color indexed="64"/>
      </top>
      <bottom style="thin">
        <color indexed="64"/>
      </bottom>
      <diagonal/>
    </border>
    <border>
      <left style="double">
        <color theme="4"/>
      </left>
      <right/>
      <top style="thin">
        <color indexed="64"/>
      </top>
      <bottom/>
      <diagonal/>
    </border>
    <border>
      <left/>
      <right style="double">
        <color theme="4"/>
      </right>
      <top style="thin">
        <color indexed="64"/>
      </top>
      <bottom style="medium">
        <color indexed="64"/>
      </bottom>
      <diagonal/>
    </border>
    <border>
      <left style="double">
        <color theme="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/>
      <bottom style="thin">
        <color indexed="64"/>
      </bottom>
      <diagonal/>
    </border>
    <border>
      <left/>
      <right style="double">
        <color theme="4"/>
      </right>
      <top style="thin">
        <color indexed="64"/>
      </top>
      <bottom/>
      <diagonal/>
    </border>
    <border>
      <left style="double">
        <color theme="4"/>
      </left>
      <right/>
      <top style="thin">
        <color indexed="64"/>
      </top>
      <bottom style="medium">
        <color theme="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/>
      <right style="double">
        <color theme="4"/>
      </right>
      <top style="thin">
        <color indexed="64"/>
      </top>
      <bottom style="medium">
        <color theme="4"/>
      </bottom>
      <diagonal/>
    </border>
    <border>
      <left style="double">
        <color theme="4"/>
      </left>
      <right style="double">
        <color theme="3" tint="0.39994506668294322"/>
      </right>
      <top/>
      <bottom/>
      <diagonal/>
    </border>
    <border>
      <left style="double">
        <color theme="4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/>
      <diagonal/>
    </border>
    <border>
      <left style="double">
        <color theme="4"/>
      </left>
      <right style="double">
        <color theme="3" tint="0.39994506668294322"/>
      </right>
      <top/>
      <bottom style="thin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 style="double">
        <color theme="3" tint="0.39994506668294322"/>
      </top>
      <bottom/>
      <diagonal/>
    </border>
    <border>
      <left style="double">
        <color theme="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4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4"/>
      </left>
      <right style="double">
        <color theme="3" tint="0.39991454817346722"/>
      </right>
      <top/>
      <bottom/>
      <diagonal/>
    </border>
    <border>
      <left style="double">
        <color theme="3" tint="0.39985351115451523"/>
      </left>
      <right/>
      <top/>
      <bottom/>
      <diagonal/>
    </border>
    <border>
      <left style="double">
        <color theme="3" tint="0.39985351115451523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3" tint="0.39985351115451523"/>
      </left>
      <right style="double">
        <color theme="3" tint="0.39991454817346722"/>
      </right>
      <top/>
      <bottom style="medium">
        <color indexed="64"/>
      </bottom>
      <diagonal/>
    </border>
    <border>
      <left style="double">
        <color theme="3" tint="0.39985351115451523"/>
      </left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85351115451523"/>
      </right>
      <top style="medium">
        <color indexed="64"/>
      </top>
      <bottom style="thin">
        <color indexed="64"/>
      </bottom>
      <diagonal/>
    </border>
    <border>
      <left style="double">
        <color theme="3" tint="0.39985351115451523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85351115451523"/>
      </right>
      <top style="thin">
        <color indexed="64"/>
      </top>
      <bottom style="thin">
        <color indexed="64"/>
      </bottom>
      <diagonal/>
    </border>
    <border>
      <left style="double">
        <color theme="3" tint="0.39985351115451523"/>
      </left>
      <right style="double">
        <color theme="3" tint="0.399914548173467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85351115451523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4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4"/>
      </left>
      <right style="double">
        <color theme="3" tint="0.39994506668294322"/>
      </right>
      <top/>
      <bottom style="medium">
        <color indexed="64"/>
      </bottom>
      <diagonal/>
    </border>
    <border>
      <left/>
      <right style="double">
        <color theme="4"/>
      </right>
      <top/>
      <bottom style="medium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medium">
        <color theme="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3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3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4" fillId="5" borderId="20" xfId="0" applyFont="1" applyFill="1" applyBorder="1" applyAlignment="1" applyProtection="1"/>
    <xf numFmtId="0" fontId="14" fillId="5" borderId="7" xfId="0" applyFont="1" applyFill="1" applyBorder="1" applyAlignment="1" applyProtection="1"/>
    <xf numFmtId="0" fontId="14" fillId="5" borderId="8" xfId="0" applyFont="1" applyFill="1" applyBorder="1" applyAlignment="1" applyProtection="1">
      <alignment horizontal="center" wrapText="1"/>
    </xf>
    <xf numFmtId="0" fontId="14" fillId="5" borderId="21" xfId="0" applyFont="1" applyFill="1" applyBorder="1" applyAlignment="1" applyProtection="1"/>
    <xf numFmtId="0" fontId="14" fillId="5" borderId="0" xfId="0" applyFont="1" applyFill="1" applyBorder="1" applyAlignment="1" applyProtection="1"/>
    <xf numFmtId="0" fontId="15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0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4" fillId="8" borderId="9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4" fillId="0" borderId="46" xfId="0" applyNumberFormat="1" applyFont="1" applyBorder="1" applyAlignment="1" applyProtection="1">
      <alignment horizontal="center"/>
      <protection locked="0"/>
    </xf>
    <xf numFmtId="1" fontId="4" fillId="0" borderId="47" xfId="0" applyNumberFormat="1" applyFont="1" applyBorder="1" applyAlignment="1" applyProtection="1">
      <alignment horizontal="center"/>
      <protection locked="0"/>
    </xf>
    <xf numFmtId="1" fontId="6" fillId="3" borderId="45" xfId="0" applyNumberFormat="1" applyFont="1" applyFill="1" applyBorder="1" applyAlignment="1" applyProtection="1">
      <alignment horizontal="center" vertical="center"/>
      <protection locked="0"/>
    </xf>
    <xf numFmtId="1" fontId="6" fillId="6" borderId="46" xfId="0" applyNumberFormat="1" applyFont="1" applyFill="1" applyBorder="1" applyAlignment="1" applyProtection="1">
      <alignment horizontal="center" vertical="center"/>
      <protection locked="0"/>
    </xf>
    <xf numFmtId="1" fontId="4" fillId="6" borderId="46" xfId="0" applyNumberFormat="1" applyFont="1" applyFill="1" applyBorder="1" applyAlignment="1" applyProtection="1">
      <alignment horizontal="center" vertical="center"/>
      <protection locked="0"/>
    </xf>
    <xf numFmtId="1" fontId="4" fillId="3" borderId="45" xfId="0" applyNumberFormat="1" applyFont="1" applyFill="1" applyBorder="1" applyAlignment="1" applyProtection="1">
      <alignment horizontal="center" vertical="center"/>
      <protection locked="0"/>
    </xf>
    <xf numFmtId="1" fontId="4" fillId="3" borderId="46" xfId="0" applyNumberFormat="1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26" fillId="5" borderId="3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51" xfId="0" applyFont="1" applyFill="1" applyBorder="1" applyAlignment="1" applyProtection="1">
      <alignment horizontal="center"/>
    </xf>
    <xf numFmtId="0" fontId="27" fillId="2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3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3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1" fillId="5" borderId="0" xfId="0" applyFont="1" applyFill="1" applyBorder="1" applyAlignment="1" applyProtection="1"/>
    <xf numFmtId="0" fontId="5" fillId="0" borderId="0" xfId="0" applyFont="1" applyBorder="1" applyProtection="1"/>
    <xf numFmtId="0" fontId="13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" fillId="2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2" fillId="0" borderId="0" xfId="0" applyFont="1" applyProtection="1"/>
    <xf numFmtId="0" fontId="28" fillId="5" borderId="0" xfId="0" applyFont="1" applyFill="1" applyBorder="1" applyProtection="1"/>
    <xf numFmtId="9" fontId="6" fillId="0" borderId="0" xfId="2" applyFont="1" applyBorder="1" applyProtection="1"/>
    <xf numFmtId="0" fontId="29" fillId="5" borderId="0" xfId="0" applyFont="1" applyFill="1" applyProtection="1"/>
    <xf numFmtId="0" fontId="6" fillId="0" borderId="0" xfId="0" applyFont="1" applyBorder="1" applyProtection="1"/>
    <xf numFmtId="0" fontId="29" fillId="5" borderId="0" xfId="0" applyFont="1" applyFill="1" applyBorder="1" applyProtection="1"/>
    <xf numFmtId="0" fontId="6" fillId="0" borderId="0" xfId="0" applyFont="1" applyFill="1" applyProtection="1"/>
    <xf numFmtId="0" fontId="4" fillId="2" borderId="45" xfId="0" applyFont="1" applyFill="1" applyBorder="1" applyAlignment="1" applyProtection="1">
      <alignment horizontal="center"/>
      <protection locked="0"/>
    </xf>
    <xf numFmtId="0" fontId="26" fillId="5" borderId="5" xfId="0" applyFont="1" applyFill="1" applyBorder="1" applyAlignment="1">
      <alignment horizontal="center"/>
    </xf>
    <xf numFmtId="49" fontId="13" fillId="5" borderId="0" xfId="0" applyNumberFormat="1" applyFont="1" applyFill="1" applyBorder="1" applyAlignment="1" applyProtection="1"/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/>
    </xf>
    <xf numFmtId="0" fontId="4" fillId="0" borderId="58" xfId="0" applyFont="1" applyFill="1" applyBorder="1" applyAlignment="1" applyProtection="1">
      <alignment horizontal="left" wrapText="1"/>
    </xf>
    <xf numFmtId="0" fontId="4" fillId="0" borderId="59" xfId="0" applyFont="1" applyFill="1" applyBorder="1" applyAlignment="1" applyProtection="1">
      <alignment horizontal="center" vertical="center"/>
    </xf>
    <xf numFmtId="0" fontId="4" fillId="5" borderId="60" xfId="0" applyFont="1" applyFill="1" applyBorder="1" applyAlignment="1">
      <alignment horizontal="center"/>
    </xf>
    <xf numFmtId="0" fontId="4" fillId="8" borderId="5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1" fontId="4" fillId="0" borderId="6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4" fillId="3" borderId="41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wrapText="1"/>
    </xf>
    <xf numFmtId="49" fontId="4" fillId="8" borderId="18" xfId="0" applyNumberFormat="1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4" fillId="0" borderId="6" xfId="0" applyFont="1" applyBorder="1" applyAlignment="1" applyProtection="1">
      <alignment horizontal="left" vertical="center" wrapText="1" indent="2"/>
    </xf>
    <xf numFmtId="0" fontId="4" fillId="0" borderId="6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 indent="2"/>
    </xf>
    <xf numFmtId="0" fontId="4" fillId="0" borderId="6" xfId="0" applyFont="1" applyBorder="1" applyAlignment="1" applyProtection="1">
      <alignment horizontal="left" indent="2"/>
    </xf>
    <xf numFmtId="0" fontId="4" fillId="0" borderId="4" xfId="0" applyFont="1" applyFill="1" applyBorder="1" applyAlignment="1" applyProtection="1">
      <alignment horizontal="left" indent="2"/>
    </xf>
    <xf numFmtId="0" fontId="4" fillId="0" borderId="18" xfId="0" applyFont="1" applyFill="1" applyBorder="1" applyAlignment="1">
      <alignment horizontal="left" indent="2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/>
    <xf numFmtId="0" fontId="13" fillId="5" borderId="7" xfId="0" applyFont="1" applyFill="1" applyBorder="1" applyAlignment="1" applyProtection="1"/>
    <xf numFmtId="0" fontId="13" fillId="5" borderId="21" xfId="0" applyFont="1" applyFill="1" applyBorder="1" applyAlignment="1" applyProtection="1"/>
    <xf numFmtId="0" fontId="31" fillId="5" borderId="17" xfId="0" applyFont="1" applyFill="1" applyBorder="1" applyAlignment="1" applyProtection="1">
      <alignment horizontal="center" vertical="center" wrapText="1"/>
    </xf>
    <xf numFmtId="164" fontId="16" fillId="7" borderId="31" xfId="0" applyNumberFormat="1" applyFont="1" applyFill="1" applyBorder="1" applyAlignment="1" applyProtection="1">
      <alignment horizontal="center" vertical="center" wrapText="1"/>
    </xf>
    <xf numFmtId="0" fontId="33" fillId="5" borderId="0" xfId="0" applyFont="1" applyFill="1" applyBorder="1" applyAlignment="1"/>
    <xf numFmtId="49" fontId="4" fillId="8" borderId="58" xfId="0" applyNumberFormat="1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center"/>
    </xf>
    <xf numFmtId="0" fontId="6" fillId="5" borderId="0" xfId="0" applyFont="1" applyFill="1" applyProtection="1"/>
    <xf numFmtId="0" fontId="8" fillId="5" borderId="0" xfId="0" applyFont="1" applyFill="1" applyProtection="1"/>
    <xf numFmtId="0" fontId="4" fillId="0" borderId="60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left" indent="2"/>
    </xf>
    <xf numFmtId="2" fontId="0" fillId="0" borderId="0" xfId="0" applyNumberFormat="1"/>
    <xf numFmtId="2" fontId="7" fillId="2" borderId="28" xfId="0" applyNumberFormat="1" applyFont="1" applyFill="1" applyBorder="1" applyAlignment="1" applyProtection="1">
      <alignment horizontal="left" vertical="center"/>
    </xf>
    <xf numFmtId="2" fontId="4" fillId="0" borderId="4" xfId="0" applyNumberFormat="1" applyFont="1" applyBorder="1" applyAlignment="1" applyProtection="1">
      <alignment horizontal="left" indent="2"/>
    </xf>
    <xf numFmtId="2" fontId="3" fillId="4" borderId="4" xfId="0" applyNumberFormat="1" applyFont="1" applyFill="1" applyBorder="1" applyAlignment="1" applyProtection="1">
      <alignment horizontal="left" indent="1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49" fontId="8" fillId="0" borderId="0" xfId="0" applyNumberFormat="1" applyFont="1" applyProtection="1"/>
    <xf numFmtId="49" fontId="6" fillId="0" borderId="0" xfId="0" applyNumberFormat="1" applyFont="1" applyProtection="1"/>
    <xf numFmtId="49" fontId="10" fillId="0" borderId="0" xfId="0" applyNumberFormat="1" applyFont="1" applyProtection="1"/>
    <xf numFmtId="49" fontId="12" fillId="0" borderId="0" xfId="0" applyNumberFormat="1" applyFont="1" applyProtection="1"/>
    <xf numFmtId="49" fontId="5" fillId="0" borderId="0" xfId="0" applyNumberFormat="1" applyFont="1" applyProtection="1"/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vertical="center"/>
    </xf>
    <xf numFmtId="0" fontId="14" fillId="5" borderId="2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5" borderId="58" xfId="0" applyFont="1" applyFill="1" applyBorder="1" applyAlignment="1" applyProtection="1">
      <alignment horizontal="center"/>
    </xf>
    <xf numFmtId="0" fontId="4" fillId="0" borderId="58" xfId="0" applyFont="1" applyBorder="1" applyAlignment="1" applyProtection="1">
      <alignment horizontal="left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 vertical="center"/>
    </xf>
    <xf numFmtId="0" fontId="26" fillId="5" borderId="60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28" fillId="5" borderId="0" xfId="0" applyFont="1" applyFill="1" applyBorder="1" applyAlignment="1" applyProtection="1">
      <alignment horizontal="center" vertical="center" wrapText="1"/>
    </xf>
    <xf numFmtId="0" fontId="33" fillId="5" borderId="0" xfId="0" applyFont="1" applyFill="1" applyBorder="1" applyAlignment="1" applyProtection="1"/>
    <xf numFmtId="0" fontId="28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wrapText="1"/>
      <protection locked="0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2" borderId="78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 vertical="center"/>
    </xf>
    <xf numFmtId="0" fontId="4" fillId="5" borderId="54" xfId="0" applyFont="1" applyFill="1" applyBorder="1" applyAlignment="1">
      <alignment horizontal="center"/>
    </xf>
    <xf numFmtId="0" fontId="4" fillId="6" borderId="54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4" fillId="5" borderId="55" xfId="0" applyFont="1" applyFill="1" applyBorder="1" applyAlignment="1">
      <alignment horizontal="center"/>
    </xf>
    <xf numFmtId="0" fontId="4" fillId="2" borderId="87" xfId="0" applyFont="1" applyFill="1" applyBorder="1" applyAlignment="1" applyProtection="1">
      <alignment horizontal="center"/>
      <protection hidden="1"/>
    </xf>
    <xf numFmtId="0" fontId="4" fillId="2" borderId="72" xfId="0" applyFont="1" applyFill="1" applyBorder="1" applyAlignment="1" applyProtection="1">
      <alignment horizontal="center" vertical="center"/>
    </xf>
    <xf numFmtId="1" fontId="4" fillId="0" borderId="73" xfId="0" applyNumberFormat="1" applyFont="1" applyBorder="1" applyAlignment="1" applyProtection="1">
      <alignment horizontal="center" vertical="center"/>
    </xf>
    <xf numFmtId="1" fontId="4" fillId="0" borderId="73" xfId="0" applyNumberFormat="1" applyFont="1" applyFill="1" applyBorder="1" applyAlignment="1" applyProtection="1">
      <alignment horizontal="center" vertical="center"/>
    </xf>
    <xf numFmtId="1" fontId="4" fillId="0" borderId="82" xfId="0" applyNumberFormat="1" applyFont="1" applyBorder="1" applyAlignment="1" applyProtection="1">
      <alignment horizontal="center" vertical="center"/>
      <protection locked="0"/>
    </xf>
    <xf numFmtId="1" fontId="4" fillId="0" borderId="99" xfId="0" applyNumberFormat="1" applyFont="1" applyBorder="1" applyAlignment="1" applyProtection="1">
      <alignment horizontal="center"/>
      <protection locked="0"/>
    </xf>
    <xf numFmtId="0" fontId="4" fillId="2" borderId="94" xfId="0" applyFont="1" applyFill="1" applyBorder="1" applyAlignment="1" applyProtection="1">
      <alignment horizontal="center"/>
      <protection hidden="1"/>
    </xf>
    <xf numFmtId="0" fontId="4" fillId="2" borderId="95" xfId="0" applyFont="1" applyFill="1" applyBorder="1" applyAlignment="1" applyProtection="1">
      <alignment horizontal="center"/>
      <protection hidden="1"/>
    </xf>
    <xf numFmtId="1" fontId="4" fillId="2" borderId="94" xfId="0" applyNumberFormat="1" applyFont="1" applyFill="1" applyBorder="1" applyAlignment="1" applyProtection="1">
      <alignment horizontal="center"/>
    </xf>
    <xf numFmtId="1" fontId="13" fillId="5" borderId="0" xfId="0" applyNumberFormat="1" applyFont="1" applyFill="1" applyBorder="1" applyAlignment="1" applyProtection="1"/>
    <xf numFmtId="1" fontId="4" fillId="0" borderId="0" xfId="0" applyNumberFormat="1" applyFont="1" applyFill="1" applyAlignment="1" applyProtection="1">
      <alignment horizontal="center"/>
    </xf>
    <xf numFmtId="1" fontId="6" fillId="0" borderId="0" xfId="0" applyNumberFormat="1" applyFont="1" applyProtection="1"/>
    <xf numFmtId="1" fontId="8" fillId="0" borderId="0" xfId="0" applyNumberFormat="1" applyFont="1" applyProtection="1"/>
    <xf numFmtId="0" fontId="6" fillId="3" borderId="102" xfId="0" applyFont="1" applyFill="1" applyBorder="1" applyAlignment="1" applyProtection="1">
      <alignment horizontal="center" vertical="center"/>
      <protection hidden="1"/>
    </xf>
    <xf numFmtId="0" fontId="6" fillId="6" borderId="103" xfId="0" applyFont="1" applyFill="1" applyBorder="1" applyAlignment="1" applyProtection="1">
      <alignment horizontal="center" vertical="center"/>
      <protection hidden="1"/>
    </xf>
    <xf numFmtId="1" fontId="13" fillId="5" borderId="0" xfId="0" applyNumberFormat="1" applyFont="1" applyFill="1" applyBorder="1" applyAlignment="1"/>
    <xf numFmtId="1" fontId="4" fillId="8" borderId="90" xfId="0" applyNumberFormat="1" applyFont="1" applyFill="1" applyBorder="1" applyAlignment="1">
      <alignment horizontal="center"/>
    </xf>
    <xf numFmtId="1" fontId="6" fillId="3" borderId="94" xfId="0" applyNumberFormat="1" applyFont="1" applyFill="1" applyBorder="1" applyAlignment="1" applyProtection="1">
      <alignment horizontal="center" vertical="center"/>
    </xf>
    <xf numFmtId="1" fontId="6" fillId="6" borderId="90" xfId="0" applyNumberFormat="1" applyFont="1" applyFill="1" applyBorder="1" applyAlignment="1" applyProtection="1">
      <alignment horizontal="center" vertical="center"/>
    </xf>
    <xf numFmtId="1" fontId="4" fillId="6" borderId="90" xfId="0" applyNumberFormat="1" applyFont="1" applyFill="1" applyBorder="1" applyAlignment="1" applyProtection="1">
      <alignment horizontal="center" vertical="center"/>
    </xf>
    <xf numFmtId="1" fontId="4" fillId="3" borderId="94" xfId="0" applyNumberFormat="1" applyFont="1" applyFill="1" applyBorder="1" applyAlignment="1" applyProtection="1">
      <alignment horizontal="center" vertical="center"/>
    </xf>
    <xf numFmtId="1" fontId="4" fillId="8" borderId="90" xfId="0" applyNumberFormat="1" applyFont="1" applyFill="1" applyBorder="1" applyAlignment="1">
      <alignment horizontal="center" vertical="center"/>
    </xf>
    <xf numFmtId="1" fontId="4" fillId="8" borderId="110" xfId="0" applyNumberFormat="1" applyFont="1" applyFill="1" applyBorder="1" applyAlignment="1">
      <alignment horizontal="center"/>
    </xf>
    <xf numFmtId="1" fontId="4" fillId="3" borderId="90" xfId="0" applyNumberFormat="1" applyFont="1" applyFill="1" applyBorder="1" applyAlignment="1" applyProtection="1">
      <alignment horizontal="center" vertical="center"/>
    </xf>
    <xf numFmtId="1" fontId="4" fillId="8" borderId="92" xfId="0" applyNumberFormat="1" applyFont="1" applyFill="1" applyBorder="1" applyAlignment="1">
      <alignment horizontal="center"/>
    </xf>
    <xf numFmtId="1" fontId="4" fillId="3" borderId="110" xfId="0" applyNumberFormat="1" applyFont="1" applyFill="1" applyBorder="1" applyAlignment="1" applyProtection="1">
      <alignment horizontal="center" vertical="center"/>
    </xf>
    <xf numFmtId="1" fontId="4" fillId="8" borderId="92" xfId="0" applyNumberFormat="1" applyFont="1" applyFill="1" applyBorder="1" applyAlignment="1">
      <alignment horizontal="center" vertical="center"/>
    </xf>
    <xf numFmtId="1" fontId="4" fillId="8" borderId="98" xfId="0" applyNumberFormat="1" applyFont="1" applyFill="1" applyBorder="1" applyAlignment="1">
      <alignment horizontal="center"/>
    </xf>
    <xf numFmtId="1" fontId="6" fillId="7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4" fontId="22" fillId="7" borderId="34" xfId="0" applyNumberFormat="1" applyFont="1" applyFill="1" applyBorder="1" applyAlignment="1">
      <alignment horizontal="center" vertical="center"/>
    </xf>
    <xf numFmtId="2" fontId="6" fillId="3" borderId="95" xfId="0" applyNumberFormat="1" applyFont="1" applyFill="1" applyBorder="1" applyAlignment="1" applyProtection="1">
      <alignment horizontal="center" vertical="center"/>
      <protection hidden="1"/>
    </xf>
    <xf numFmtId="2" fontId="6" fillId="6" borderId="91" xfId="0" applyNumberFormat="1" applyFont="1" applyFill="1" applyBorder="1" applyAlignment="1" applyProtection="1">
      <alignment horizontal="center" vertical="center"/>
      <protection hidden="1"/>
    </xf>
    <xf numFmtId="2" fontId="4" fillId="3" borderId="95" xfId="0" applyNumberFormat="1" applyFont="1" applyFill="1" applyBorder="1" applyAlignment="1" applyProtection="1">
      <alignment horizontal="center" vertical="center"/>
      <protection hidden="1"/>
    </xf>
    <xf numFmtId="0" fontId="2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25" fillId="5" borderId="3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0" fontId="4" fillId="2" borderId="118" xfId="0" applyFont="1" applyFill="1" applyBorder="1" applyAlignment="1" applyProtection="1">
      <alignment horizontal="center"/>
    </xf>
    <xf numFmtId="0" fontId="4" fillId="2" borderId="119" xfId="0" applyFont="1" applyFill="1" applyBorder="1" applyAlignment="1" applyProtection="1">
      <alignment horizontal="center"/>
      <protection hidden="1"/>
    </xf>
    <xf numFmtId="0" fontId="4" fillId="0" borderId="120" xfId="0" applyFont="1" applyBorder="1" applyAlignment="1" applyProtection="1">
      <alignment horizontal="center" vertical="center"/>
    </xf>
    <xf numFmtId="0" fontId="4" fillId="0" borderId="120" xfId="0" applyFont="1" applyFill="1" applyBorder="1" applyAlignment="1" applyProtection="1">
      <alignment horizontal="center" vertical="center"/>
    </xf>
    <xf numFmtId="0" fontId="4" fillId="2" borderId="118" xfId="0" applyFont="1" applyFill="1" applyBorder="1" applyAlignment="1" applyProtection="1">
      <alignment horizontal="center" vertical="center"/>
    </xf>
    <xf numFmtId="1" fontId="4" fillId="0" borderId="120" xfId="0" applyNumberFormat="1" applyFont="1" applyBorder="1" applyAlignment="1" applyProtection="1">
      <alignment horizontal="center" vertical="center"/>
    </xf>
    <xf numFmtId="1" fontId="4" fillId="0" borderId="120" xfId="0" applyNumberFormat="1" applyFont="1" applyFill="1" applyBorder="1" applyAlignment="1" applyProtection="1">
      <alignment horizontal="center" vertical="center"/>
    </xf>
    <xf numFmtId="0" fontId="4" fillId="2" borderId="120" xfId="0" applyFont="1" applyFill="1" applyBorder="1" applyAlignment="1" applyProtection="1">
      <alignment horizontal="center" vertical="center"/>
    </xf>
    <xf numFmtId="1" fontId="4" fillId="0" borderId="122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" fontId="4" fillId="3" borderId="102" xfId="0" applyNumberFormat="1" applyFont="1" applyFill="1" applyBorder="1" applyAlignment="1" applyProtection="1">
      <alignment horizontal="center" vertical="center"/>
      <protection locked="0"/>
    </xf>
    <xf numFmtId="1" fontId="4" fillId="0" borderId="103" xfId="0" applyNumberFormat="1" applyFont="1" applyBorder="1" applyAlignment="1" applyProtection="1">
      <alignment horizontal="center"/>
      <protection locked="0"/>
    </xf>
    <xf numFmtId="1" fontId="4" fillId="6" borderId="103" xfId="0" applyNumberFormat="1" applyFont="1" applyFill="1" applyBorder="1" applyAlignment="1" applyProtection="1">
      <alignment horizontal="center" vertical="center"/>
      <protection locked="0"/>
    </xf>
    <xf numFmtId="1" fontId="4" fillId="3" borderId="103" xfId="0" applyNumberFormat="1" applyFont="1" applyFill="1" applyBorder="1" applyAlignment="1" applyProtection="1">
      <alignment horizontal="center" vertical="center"/>
      <protection locked="0"/>
    </xf>
    <xf numFmtId="1" fontId="4" fillId="0" borderId="104" xfId="0" applyNumberFormat="1" applyFont="1" applyBorder="1" applyAlignment="1" applyProtection="1">
      <alignment horizontal="center"/>
      <protection locked="0"/>
    </xf>
    <xf numFmtId="1" fontId="4" fillId="3" borderId="105" xfId="0" applyNumberFormat="1" applyFont="1" applyFill="1" applyBorder="1" applyAlignment="1" applyProtection="1">
      <alignment horizontal="center" vertical="center"/>
      <protection locked="0"/>
    </xf>
    <xf numFmtId="0" fontId="4" fillId="3" borderId="105" xfId="0" applyFont="1" applyFill="1" applyBorder="1" applyAlignment="1" applyProtection="1">
      <alignment horizontal="center" vertical="center"/>
      <protection locked="0"/>
    </xf>
    <xf numFmtId="0" fontId="4" fillId="3" borderId="102" xfId="0" applyFont="1" applyFill="1" applyBorder="1" applyAlignment="1" applyProtection="1">
      <alignment horizontal="center" vertical="center"/>
      <protection locked="0"/>
    </xf>
    <xf numFmtId="1" fontId="4" fillId="0" borderId="106" xfId="0" applyNumberFormat="1" applyFont="1" applyBorder="1" applyAlignment="1" applyProtection="1">
      <alignment horizontal="center"/>
      <protection locked="0"/>
    </xf>
    <xf numFmtId="2" fontId="35" fillId="5" borderId="0" xfId="2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49" fontId="3" fillId="4" borderId="4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27" fillId="4" borderId="54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1" fontId="4" fillId="4" borderId="90" xfId="0" applyNumberFormat="1" applyFont="1" applyFill="1" applyBorder="1" applyAlignment="1" applyProtection="1">
      <alignment horizontal="center" vertical="center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vertical="center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49" fontId="11" fillId="0" borderId="4" xfId="0" applyNumberFormat="1" applyFont="1" applyBorder="1" applyAlignment="1" applyProtection="1">
      <alignment horizontal="center" vertical="center"/>
    </xf>
    <xf numFmtId="0" fontId="27" fillId="0" borderId="54" xfId="0" applyFont="1" applyFill="1" applyBorder="1" applyAlignment="1" applyProtection="1">
      <alignment horizontal="center" vertical="center"/>
    </xf>
    <xf numFmtId="1" fontId="4" fillId="0" borderId="9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</xf>
    <xf numFmtId="1" fontId="4" fillId="2" borderId="94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27" fillId="0" borderId="54" xfId="0" applyFont="1" applyBorder="1" applyAlignment="1" applyProtection="1">
      <alignment horizontal="center" vertical="center"/>
    </xf>
    <xf numFmtId="1" fontId="4" fillId="0" borderId="90" xfId="0" applyNumberFormat="1" applyFont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5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vertical="center"/>
    </xf>
    <xf numFmtId="0" fontId="8" fillId="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49" fontId="11" fillId="0" borderId="6" xfId="0" applyNumberFormat="1" applyFont="1" applyBorder="1" applyAlignment="1" applyProtection="1">
      <alignment horizontal="center" vertical="center"/>
    </xf>
    <xf numFmtId="1" fontId="4" fillId="0" borderId="92" xfId="0" applyNumberFormat="1" applyFont="1" applyFill="1" applyBorder="1" applyAlignment="1" applyProtection="1">
      <alignment horizontal="center" vertical="center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27" fillId="0" borderId="5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4" fillId="0" borderId="98" xfId="0" applyNumberFormat="1" applyFont="1" applyBorder="1" applyAlignment="1" applyProtection="1">
      <alignment horizontal="center" vertical="center"/>
    </xf>
    <xf numFmtId="1" fontId="4" fillId="0" borderId="99" xfId="0" applyNumberFormat="1" applyFont="1" applyBorder="1" applyAlignment="1" applyProtection="1">
      <alignment horizontal="center" vertical="center"/>
      <protection locked="0"/>
    </xf>
    <xf numFmtId="2" fontId="4" fillId="7" borderId="91" xfId="0" applyNumberFormat="1" applyFont="1" applyFill="1" applyBorder="1" applyAlignment="1" applyProtection="1">
      <alignment horizontal="center"/>
    </xf>
    <xf numFmtId="2" fontId="4" fillId="6" borderId="91" xfId="0" applyNumberFormat="1" applyFont="1" applyFill="1" applyBorder="1" applyAlignment="1" applyProtection="1">
      <alignment horizontal="center" vertical="center"/>
    </xf>
    <xf numFmtId="2" fontId="4" fillId="3" borderId="95" xfId="0" applyNumberFormat="1" applyFont="1" applyFill="1" applyBorder="1" applyAlignment="1" applyProtection="1">
      <alignment horizontal="center" vertical="center"/>
    </xf>
    <xf numFmtId="2" fontId="4" fillId="3" borderId="91" xfId="0" applyNumberFormat="1" applyFont="1" applyFill="1" applyBorder="1" applyAlignment="1" applyProtection="1">
      <alignment horizontal="center" vertical="center"/>
    </xf>
    <xf numFmtId="2" fontId="4" fillId="7" borderId="97" xfId="0" applyNumberFormat="1" applyFont="1" applyFill="1" applyBorder="1" applyAlignment="1" applyProtection="1">
      <alignment horizontal="center"/>
    </xf>
    <xf numFmtId="2" fontId="4" fillId="3" borderId="96" xfId="0" applyNumberFormat="1" applyFont="1" applyFill="1" applyBorder="1" applyAlignment="1" applyProtection="1">
      <alignment horizontal="center" vertical="center"/>
    </xf>
    <xf numFmtId="2" fontId="4" fillId="7" borderId="93" xfId="0" applyNumberFormat="1" applyFont="1" applyFill="1" applyBorder="1" applyAlignment="1" applyProtection="1">
      <alignment horizontal="center"/>
    </xf>
    <xf numFmtId="2" fontId="4" fillId="7" borderId="100" xfId="0" applyNumberFormat="1" applyFont="1" applyFill="1" applyBorder="1" applyAlignment="1" applyProtection="1">
      <alignment horizontal="center"/>
    </xf>
    <xf numFmtId="1" fontId="4" fillId="0" borderId="73" xfId="0" applyNumberFormat="1" applyFont="1" applyBorder="1" applyAlignment="1" applyProtection="1">
      <alignment horizontal="center" vertical="center"/>
      <protection locked="0"/>
    </xf>
    <xf numFmtId="1" fontId="4" fillId="0" borderId="74" xfId="0" applyNumberFormat="1" applyFont="1" applyBorder="1" applyAlignment="1" applyProtection="1">
      <alignment horizontal="center" vertical="center"/>
    </xf>
    <xf numFmtId="1" fontId="4" fillId="2" borderId="72" xfId="0" applyNumberFormat="1" applyFont="1" applyFill="1" applyBorder="1" applyAlignment="1" applyProtection="1">
      <alignment horizontal="center" vertical="center"/>
    </xf>
    <xf numFmtId="1" fontId="4" fillId="4" borderId="73" xfId="0" applyNumberFormat="1" applyFont="1" applyFill="1" applyBorder="1" applyAlignment="1" applyProtection="1">
      <alignment horizontal="center" vertical="center"/>
    </xf>
    <xf numFmtId="1" fontId="4" fillId="0" borderId="75" xfId="0" applyNumberFormat="1" applyFont="1" applyBorder="1" applyAlignment="1" applyProtection="1">
      <alignment horizontal="center" vertical="center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74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1" fontId="4" fillId="0" borderId="81" xfId="0" applyNumberFormat="1" applyFont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/>
      <protection locked="0"/>
    </xf>
    <xf numFmtId="166" fontId="4" fillId="8" borderId="68" xfId="0" applyNumberFormat="1" applyFont="1" applyFill="1" applyBorder="1" applyAlignment="1" applyProtection="1">
      <alignment horizontal="center" vertical="center"/>
    </xf>
    <xf numFmtId="166" fontId="4" fillId="8" borderId="69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167" fontId="4" fillId="8" borderId="57" xfId="0" applyNumberFormat="1" applyFont="1" applyFill="1" applyBorder="1" applyAlignment="1" applyProtection="1">
      <alignment horizontal="center" vertical="center"/>
    </xf>
    <xf numFmtId="167" fontId="4" fillId="8" borderId="10" xfId="0" applyNumberFormat="1" applyFont="1" applyFill="1" applyBorder="1" applyAlignment="1" applyProtection="1">
      <alignment horizontal="center" vertical="center"/>
    </xf>
    <xf numFmtId="1" fontId="4" fillId="2" borderId="40" xfId="0" applyNumberFormat="1" applyFont="1" applyFill="1" applyBorder="1" applyAlignment="1" applyProtection="1">
      <alignment horizontal="center" vertical="center"/>
    </xf>
    <xf numFmtId="168" fontId="4" fillId="8" borderId="10" xfId="0" applyNumberFormat="1" applyFont="1" applyFill="1" applyBorder="1" applyAlignment="1" applyProtection="1">
      <alignment horizontal="center" vertical="center"/>
    </xf>
    <xf numFmtId="168" fontId="4" fillId="2" borderId="40" xfId="0" applyNumberFormat="1" applyFont="1" applyFill="1" applyBorder="1" applyAlignment="1" applyProtection="1">
      <alignment horizontal="center" vertical="center"/>
    </xf>
    <xf numFmtId="2" fontId="4" fillId="8" borderId="79" xfId="0" applyNumberFormat="1" applyFont="1" applyFill="1" applyBorder="1" applyAlignment="1" applyProtection="1">
      <alignment horizontal="center" vertical="center"/>
    </xf>
    <xf numFmtId="0" fontId="4" fillId="2" borderId="78" xfId="0" applyFont="1" applyFill="1" applyBorder="1" applyAlignment="1" applyProtection="1">
      <alignment horizontal="center" vertical="center"/>
    </xf>
    <xf numFmtId="0" fontId="4" fillId="4" borderId="79" xfId="0" applyFont="1" applyFill="1" applyBorder="1" applyAlignment="1" applyProtection="1">
      <alignment horizontal="center" vertical="center"/>
    </xf>
    <xf numFmtId="2" fontId="4" fillId="8" borderId="80" xfId="0" applyNumberFormat="1" applyFont="1" applyFill="1" applyBorder="1" applyAlignment="1" applyProtection="1">
      <alignment horizontal="center" vertical="center"/>
    </xf>
    <xf numFmtId="2" fontId="4" fillId="8" borderId="83" xfId="0" applyNumberFormat="1" applyFont="1" applyFill="1" applyBorder="1" applyAlignment="1" applyProtection="1">
      <alignment horizontal="center" vertical="center"/>
    </xf>
    <xf numFmtId="167" fontId="4" fillId="7" borderId="42" xfId="0" applyNumberFormat="1" applyFont="1" applyFill="1" applyBorder="1" applyAlignment="1" applyProtection="1">
      <alignment horizontal="center"/>
    </xf>
    <xf numFmtId="167" fontId="4" fillId="3" borderId="41" xfId="0" applyNumberFormat="1" applyFont="1" applyFill="1" applyBorder="1" applyAlignment="1" applyProtection="1">
      <alignment horizontal="center" vertical="center"/>
    </xf>
    <xf numFmtId="167" fontId="4" fillId="6" borderId="42" xfId="0" applyNumberFormat="1" applyFont="1" applyFill="1" applyBorder="1" applyAlignment="1" applyProtection="1">
      <alignment horizontal="center" vertical="center"/>
    </xf>
    <xf numFmtId="167" fontId="4" fillId="3" borderId="42" xfId="0" applyNumberFormat="1" applyFont="1" applyFill="1" applyBorder="1" applyAlignment="1" applyProtection="1">
      <alignment horizontal="center" vertical="center"/>
    </xf>
    <xf numFmtId="167" fontId="4" fillId="7" borderId="61" xfId="0" applyNumberFormat="1" applyFont="1" applyFill="1" applyBorder="1" applyAlignment="1" applyProtection="1">
      <alignment horizontal="center"/>
    </xf>
    <xf numFmtId="167" fontId="4" fillId="3" borderId="56" xfId="0" applyNumberFormat="1" applyFont="1" applyFill="1" applyBorder="1" applyAlignment="1" applyProtection="1">
      <alignment horizontal="center" vertical="center"/>
    </xf>
    <xf numFmtId="167" fontId="4" fillId="7" borderId="127" xfId="0" applyNumberFormat="1" applyFont="1" applyFill="1" applyBorder="1" applyAlignment="1" applyProtection="1">
      <alignment horizontal="center"/>
    </xf>
    <xf numFmtId="0" fontId="4" fillId="2" borderId="87" xfId="0" applyFont="1" applyFill="1" applyBorder="1" applyAlignment="1" applyProtection="1">
      <alignment horizontal="center" vertical="center"/>
    </xf>
    <xf numFmtId="167" fontId="4" fillId="8" borderId="68" xfId="0" applyNumberFormat="1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</xf>
    <xf numFmtId="166" fontId="4" fillId="8" borderId="88" xfId="0" applyNumberFormat="1" applyFont="1" applyFill="1" applyBorder="1" applyAlignment="1" applyProtection="1">
      <alignment horizontal="center" vertical="center"/>
    </xf>
    <xf numFmtId="2" fontId="4" fillId="8" borderId="121" xfId="0" applyNumberFormat="1" applyFont="1" applyFill="1" applyBorder="1" applyAlignment="1" applyProtection="1">
      <alignment horizontal="center" vertical="center"/>
    </xf>
    <xf numFmtId="0" fontId="4" fillId="2" borderId="119" xfId="0" applyFont="1" applyFill="1" applyBorder="1" applyAlignment="1" applyProtection="1">
      <alignment horizontal="center" vertical="center"/>
    </xf>
    <xf numFmtId="0" fontId="4" fillId="2" borderId="121" xfId="0" applyFont="1" applyFill="1" applyBorder="1" applyAlignment="1" applyProtection="1">
      <alignment horizontal="center" vertical="center"/>
    </xf>
    <xf numFmtId="2" fontId="4" fillId="8" borderId="123" xfId="0" applyNumberFormat="1" applyFont="1" applyFill="1" applyBorder="1" applyAlignment="1" applyProtection="1">
      <alignment horizontal="center" vertical="center"/>
    </xf>
    <xf numFmtId="167" fontId="4" fillId="7" borderId="103" xfId="0" applyNumberFormat="1" applyFont="1" applyFill="1" applyBorder="1" applyAlignment="1" applyProtection="1">
      <alignment horizontal="center"/>
    </xf>
    <xf numFmtId="0" fontId="4" fillId="6" borderId="103" xfId="0" applyFont="1" applyFill="1" applyBorder="1" applyAlignment="1" applyProtection="1">
      <alignment horizontal="center" vertical="center"/>
    </xf>
    <xf numFmtId="0" fontId="4" fillId="3" borderId="102" xfId="0" applyFont="1" applyFill="1" applyBorder="1" applyAlignment="1" applyProtection="1">
      <alignment horizontal="center" vertical="center"/>
    </xf>
    <xf numFmtId="0" fontId="4" fillId="3" borderId="103" xfId="0" applyFont="1" applyFill="1" applyBorder="1" applyAlignment="1" applyProtection="1">
      <alignment horizontal="center" vertical="center"/>
    </xf>
    <xf numFmtId="167" fontId="4" fillId="7" borderId="104" xfId="0" applyNumberFormat="1" applyFont="1" applyFill="1" applyBorder="1" applyAlignment="1" applyProtection="1">
      <alignment horizontal="center"/>
    </xf>
    <xf numFmtId="0" fontId="4" fillId="3" borderId="105" xfId="0" applyFont="1" applyFill="1" applyBorder="1" applyAlignment="1" applyProtection="1">
      <alignment horizontal="center" vertical="center"/>
    </xf>
    <xf numFmtId="166" fontId="4" fillId="7" borderId="103" xfId="0" applyNumberFormat="1" applyFont="1" applyFill="1" applyBorder="1" applyAlignment="1" applyProtection="1">
      <alignment horizontal="center"/>
    </xf>
    <xf numFmtId="165" fontId="4" fillId="6" borderId="103" xfId="0" applyNumberFormat="1" applyFont="1" applyFill="1" applyBorder="1" applyAlignment="1" applyProtection="1">
      <alignment horizontal="center" vertical="center"/>
    </xf>
    <xf numFmtId="167" fontId="4" fillId="7" borderId="106" xfId="0" applyNumberFormat="1" applyFont="1" applyFill="1" applyBorder="1" applyAlignment="1" applyProtection="1">
      <alignment horizontal="center"/>
    </xf>
    <xf numFmtId="166" fontId="4" fillId="8" borderId="90" xfId="0" applyNumberFormat="1" applyFont="1" applyFill="1" applyBorder="1" applyAlignment="1" applyProtection="1">
      <alignment horizontal="center" vertical="center"/>
    </xf>
    <xf numFmtId="167" fontId="4" fillId="8" borderId="90" xfId="0" applyNumberFormat="1" applyFont="1" applyFill="1" applyBorder="1" applyAlignment="1" applyProtection="1">
      <alignment horizontal="center" vertical="center"/>
    </xf>
    <xf numFmtId="0" fontId="4" fillId="2" borderId="94" xfId="0" applyFont="1" applyFill="1" applyBorder="1" applyAlignment="1" applyProtection="1">
      <alignment horizontal="center" vertical="center"/>
    </xf>
    <xf numFmtId="0" fontId="4" fillId="4" borderId="90" xfId="0" applyFont="1" applyFill="1" applyBorder="1" applyAlignment="1" applyProtection="1">
      <alignment horizontal="center" vertical="center"/>
    </xf>
    <xf numFmtId="167" fontId="4" fillId="8" borderId="98" xfId="0" applyNumberFormat="1" applyFont="1" applyFill="1" applyBorder="1" applyAlignment="1" applyProtection="1">
      <alignment horizontal="center" vertical="center"/>
    </xf>
    <xf numFmtId="2" fontId="4" fillId="8" borderId="91" xfId="0" applyNumberFormat="1" applyFont="1" applyFill="1" applyBorder="1" applyAlignment="1" applyProtection="1">
      <alignment horizontal="center" vertical="center"/>
    </xf>
    <xf numFmtId="0" fontId="4" fillId="2" borderId="95" xfId="0" applyFont="1" applyFill="1" applyBorder="1" applyAlignment="1" applyProtection="1">
      <alignment horizontal="center" vertical="center"/>
    </xf>
    <xf numFmtId="0" fontId="4" fillId="4" borderId="91" xfId="0" applyFont="1" applyFill="1" applyBorder="1" applyAlignment="1" applyProtection="1">
      <alignment horizontal="center" vertical="center"/>
    </xf>
    <xf numFmtId="2" fontId="4" fillId="8" borderId="93" xfId="0" applyNumberFormat="1" applyFont="1" applyFill="1" applyBorder="1" applyAlignment="1" applyProtection="1">
      <alignment horizontal="center" vertical="center"/>
    </xf>
    <xf numFmtId="2" fontId="4" fillId="8" borderId="100" xfId="0" applyNumberFormat="1" applyFont="1" applyFill="1" applyBorder="1" applyAlignment="1" applyProtection="1">
      <alignment horizontal="center" vertical="center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16" fillId="7" borderId="20" xfId="0" applyNumberFormat="1" applyFont="1" applyFill="1" applyBorder="1" applyAlignment="1" applyProtection="1">
      <alignment horizontal="center" vertical="center" wrapText="1"/>
    </xf>
    <xf numFmtId="2" fontId="16" fillId="7" borderId="8" xfId="0" applyNumberFormat="1" applyFont="1" applyFill="1" applyBorder="1" applyAlignment="1" applyProtection="1">
      <alignment horizontal="center" vertical="center" wrapText="1"/>
    </xf>
    <xf numFmtId="2" fontId="16" fillId="7" borderId="111" xfId="0" applyNumberFormat="1" applyFont="1" applyFill="1" applyBorder="1" applyAlignment="1" applyProtection="1">
      <alignment horizontal="center" vertical="center" wrapText="1"/>
    </xf>
    <xf numFmtId="2" fontId="16" fillId="7" borderId="112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32" fillId="7" borderId="22" xfId="0" applyFont="1" applyFill="1" applyBorder="1" applyAlignment="1" applyProtection="1">
      <alignment horizontal="center" vertical="center"/>
    </xf>
    <xf numFmtId="0" fontId="32" fillId="7" borderId="30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6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32" fillId="7" borderId="29" xfId="0" applyFont="1" applyFill="1" applyBorder="1" applyAlignment="1" applyProtection="1">
      <alignment horizontal="center" vertical="center"/>
    </xf>
    <xf numFmtId="0" fontId="13" fillId="7" borderId="32" xfId="0" applyFont="1" applyFill="1" applyBorder="1" applyAlignment="1" applyProtection="1">
      <alignment horizontal="center" vertical="center"/>
    </xf>
    <xf numFmtId="0" fontId="32" fillId="7" borderId="1" xfId="0" applyFont="1" applyFill="1" applyBorder="1" applyAlignment="1" applyProtection="1">
      <alignment horizontal="center" vertical="center"/>
    </xf>
    <xf numFmtId="0" fontId="32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32" fillId="7" borderId="1" xfId="0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43" xfId="0" applyNumberFormat="1" applyFont="1" applyFill="1" applyBorder="1" applyAlignment="1" applyProtection="1">
      <alignment horizontal="center" vertical="center" wrapText="1"/>
    </xf>
    <xf numFmtId="1" fontId="4" fillId="11" borderId="89" xfId="0" applyNumberFormat="1" applyFont="1" applyFill="1" applyBorder="1" applyAlignment="1" applyProtection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108" xfId="0" applyNumberFormat="1" applyFont="1" applyFill="1" applyBorder="1" applyAlignment="1" applyProtection="1">
      <alignment horizontal="center" vertical="center" wrapText="1"/>
    </xf>
    <xf numFmtId="1" fontId="4" fillId="7" borderId="101" xfId="0" applyNumberFormat="1" applyFont="1" applyFill="1" applyBorder="1" applyAlignment="1" applyProtection="1">
      <alignment horizontal="center" vertical="center" wrapText="1"/>
    </xf>
    <xf numFmtId="2" fontId="7" fillId="3" borderId="107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7" fillId="3" borderId="108" xfId="0" applyNumberFormat="1" applyFont="1" applyFill="1" applyBorder="1" applyAlignment="1">
      <alignment horizontal="center" vertical="center"/>
    </xf>
    <xf numFmtId="1" fontId="4" fillId="11" borderId="109" xfId="0" applyNumberFormat="1" applyFont="1" applyFill="1" applyBorder="1" applyAlignment="1" applyProtection="1">
      <alignment horizontal="center" vertical="center" wrapText="1"/>
    </xf>
    <xf numFmtId="1" fontId="4" fillId="11" borderId="107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7" borderId="86" xfId="0" applyNumberFormat="1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1" fontId="4" fillId="11" borderId="113" xfId="0" applyNumberFormat="1" applyFont="1" applyFill="1" applyBorder="1" applyAlignment="1" applyProtection="1">
      <alignment horizontal="center" vertical="center" wrapText="1"/>
    </xf>
    <xf numFmtId="1" fontId="4" fillId="11" borderId="114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51" xfId="0" applyNumberFormat="1" applyFont="1" applyFill="1" applyBorder="1" applyAlignment="1" applyProtection="1">
      <alignment horizontal="center" vertical="center" wrapText="1"/>
    </xf>
    <xf numFmtId="0" fontId="4" fillId="8" borderId="52" xfId="0" applyNumberFormat="1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18" fillId="7" borderId="29" xfId="0" applyFont="1" applyFill="1" applyBorder="1" applyAlignment="1" applyProtection="1">
      <alignment horizontal="center" vertical="center"/>
    </xf>
    <xf numFmtId="0" fontId="18" fillId="7" borderId="32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/>
    </xf>
    <xf numFmtId="0" fontId="18" fillId="7" borderId="22" xfId="0" applyFont="1" applyFill="1" applyBorder="1" applyAlignment="1" applyProtection="1">
      <alignment horizontal="center" vertical="center"/>
    </xf>
    <xf numFmtId="0" fontId="18" fillId="7" borderId="30" xfId="0" applyFont="1" applyFill="1" applyBorder="1" applyAlignment="1" applyProtection="1">
      <alignment horizontal="center" vertical="center"/>
    </xf>
    <xf numFmtId="2" fontId="16" fillId="7" borderId="29" xfId="0" applyNumberFormat="1" applyFont="1" applyFill="1" applyBorder="1" applyAlignment="1" applyProtection="1">
      <alignment horizontal="center" vertical="center" wrapText="1"/>
    </xf>
    <xf numFmtId="2" fontId="16" fillId="7" borderId="35" xfId="0" applyNumberFormat="1" applyFont="1" applyFill="1" applyBorder="1" applyAlignment="1" applyProtection="1">
      <alignment horizontal="center" vertical="center" wrapText="1"/>
    </xf>
    <xf numFmtId="2" fontId="16" fillId="7" borderId="33" xfId="0" applyNumberFormat="1" applyFont="1" applyFill="1" applyBorder="1" applyAlignment="1" applyProtection="1">
      <alignment horizontal="center" vertical="center" wrapText="1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34" fillId="5" borderId="7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2" fontId="16" fillId="7" borderId="7" xfId="0" applyNumberFormat="1" applyFont="1" applyFill="1" applyBorder="1" applyAlignment="1" applyProtection="1">
      <alignment horizontal="center" vertical="center" wrapText="1"/>
    </xf>
    <xf numFmtId="2" fontId="16" fillId="7" borderId="25" xfId="0" applyNumberFormat="1" applyFont="1" applyFill="1" applyBorder="1" applyAlignment="1" applyProtection="1">
      <alignment horizontal="center" vertical="center" wrapText="1"/>
    </xf>
    <xf numFmtId="1" fontId="4" fillId="7" borderId="67" xfId="0" applyNumberFormat="1" applyFont="1" applyFill="1" applyBorder="1" applyAlignment="1" applyProtection="1">
      <alignment horizontal="center" vertical="center" wrapText="1"/>
    </xf>
    <xf numFmtId="1" fontId="4" fillId="11" borderId="44" xfId="0" applyNumberFormat="1" applyFont="1" applyFill="1" applyBorder="1" applyAlignment="1" applyProtection="1">
      <alignment horizontal="center" vertical="center" wrapText="1"/>
    </xf>
    <xf numFmtId="2" fontId="4" fillId="7" borderId="84" xfId="0" applyNumberFormat="1" applyFont="1" applyFill="1" applyBorder="1" applyAlignment="1" applyProtection="1">
      <alignment horizontal="center" vertical="center" wrapText="1"/>
    </xf>
    <xf numFmtId="2" fontId="4" fillId="7" borderId="85" xfId="0" applyNumberFormat="1" applyFont="1" applyFill="1" applyBorder="1" applyAlignment="1" applyProtection="1">
      <alignment horizontal="center" vertical="center" wrapText="1"/>
    </xf>
    <xf numFmtId="1" fontId="4" fillId="11" borderId="116" xfId="0" applyNumberFormat="1" applyFont="1" applyFill="1" applyBorder="1" applyAlignment="1" applyProtection="1">
      <alignment horizontal="center" vertical="center" wrapText="1"/>
    </xf>
    <xf numFmtId="1" fontId="4" fillId="11" borderId="117" xfId="0" applyNumberFormat="1" applyFont="1" applyFill="1" applyBorder="1" applyAlignment="1" applyProtection="1">
      <alignment horizontal="center" vertical="center" wrapText="1"/>
    </xf>
    <xf numFmtId="2" fontId="7" fillId="3" borderId="115" xfId="0" applyNumberFormat="1" applyFont="1" applyFill="1" applyBorder="1" applyAlignment="1">
      <alignment horizontal="center" vertical="center"/>
    </xf>
    <xf numFmtId="2" fontId="7" fillId="3" borderId="84" xfId="0" applyNumberFormat="1" applyFont="1" applyFill="1" applyBorder="1" applyAlignment="1">
      <alignment horizontal="center" vertical="center"/>
    </xf>
    <xf numFmtId="2" fontId="20" fillId="7" borderId="20" xfId="0" applyNumberFormat="1" applyFont="1" applyFill="1" applyBorder="1" applyAlignment="1" applyProtection="1">
      <alignment horizontal="center" vertical="center" wrapText="1"/>
    </xf>
    <xf numFmtId="2" fontId="20" fillId="7" borderId="7" xfId="0" applyNumberFormat="1" applyFont="1" applyFill="1" applyBorder="1" applyAlignment="1" applyProtection="1">
      <alignment horizontal="center" vertical="center" wrapText="1"/>
    </xf>
    <xf numFmtId="2" fontId="20" fillId="7" borderId="8" xfId="0" applyNumberFormat="1" applyFont="1" applyFill="1" applyBorder="1" applyAlignment="1" applyProtection="1">
      <alignment horizontal="center" vertical="center" wrapText="1"/>
    </xf>
    <xf numFmtId="2" fontId="20" fillId="7" borderId="111" xfId="0" applyNumberFormat="1" applyFont="1" applyFill="1" applyBorder="1" applyAlignment="1" applyProtection="1">
      <alignment horizontal="center" vertical="center" wrapText="1"/>
    </xf>
    <xf numFmtId="2" fontId="20" fillId="7" borderId="25" xfId="0" applyNumberFormat="1" applyFont="1" applyFill="1" applyBorder="1" applyAlignment="1" applyProtection="1">
      <alignment horizontal="center" vertical="center" wrapText="1"/>
    </xf>
    <xf numFmtId="2" fontId="20" fillId="7" borderId="112" xfId="0" applyNumberFormat="1" applyFont="1" applyFill="1" applyBorder="1" applyAlignment="1" applyProtection="1">
      <alignment horizontal="center" vertical="center" wrapText="1"/>
    </xf>
    <xf numFmtId="1" fontId="4" fillId="11" borderId="124" xfId="0" applyNumberFormat="1" applyFont="1" applyFill="1" applyBorder="1" applyAlignment="1" applyProtection="1">
      <alignment horizontal="center" vertical="center" wrapText="1"/>
    </xf>
    <xf numFmtId="1" fontId="4" fillId="11" borderId="125" xfId="0" applyNumberFormat="1" applyFont="1" applyFill="1" applyBorder="1" applyAlignment="1" applyProtection="1">
      <alignment horizontal="center" vertical="center" wrapText="1"/>
    </xf>
    <xf numFmtId="2" fontId="4" fillId="7" borderId="126" xfId="0" applyNumberFormat="1" applyFont="1" applyFill="1" applyBorder="1" applyAlignment="1" applyProtection="1">
      <alignment horizontal="center" vertical="center" wrapText="1"/>
    </xf>
    <xf numFmtId="1" fontId="4" fillId="7" borderId="64" xfId="0" applyNumberFormat="1" applyFont="1" applyFill="1" applyBorder="1" applyAlignment="1" applyProtection="1">
      <alignment horizontal="center" vertical="center" wrapText="1"/>
    </xf>
    <xf numFmtId="1" fontId="4" fillId="7" borderId="65" xfId="0" applyNumberFormat="1" applyFont="1" applyFill="1" applyBorder="1" applyAlignment="1" applyProtection="1">
      <alignment horizontal="center" vertical="center" wrapText="1"/>
    </xf>
    <xf numFmtId="2" fontId="16" fillId="7" borderId="29" xfId="0" applyNumberFormat="1" applyFont="1" applyFill="1" applyBorder="1" applyAlignment="1" applyProtection="1">
      <alignment horizontal="left" vertical="center" wrapText="1"/>
    </xf>
    <xf numFmtId="2" fontId="16" fillId="7" borderId="35" xfId="0" applyNumberFormat="1" applyFont="1" applyFill="1" applyBorder="1" applyAlignment="1" applyProtection="1">
      <alignment horizontal="left" vertical="center" wrapText="1"/>
    </xf>
    <xf numFmtId="2" fontId="16" fillId="7" borderId="33" xfId="0" applyNumberFormat="1" applyFont="1" applyFill="1" applyBorder="1" applyAlignment="1" applyProtection="1">
      <alignment horizontal="left" vertical="center" wrapText="1"/>
    </xf>
    <xf numFmtId="1" fontId="4" fillId="11" borderId="70" xfId="0" applyNumberFormat="1" applyFont="1" applyFill="1" applyBorder="1" applyAlignment="1" applyProtection="1">
      <alignment horizontal="center" vertical="center" wrapText="1"/>
    </xf>
    <xf numFmtId="1" fontId="4" fillId="11" borderId="71" xfId="0" applyNumberFormat="1" applyFont="1" applyFill="1" applyBorder="1" applyAlignment="1" applyProtection="1">
      <alignment horizontal="center" vertical="center" wrapText="1"/>
    </xf>
    <xf numFmtId="1" fontId="4" fillId="11" borderId="66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67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76" xfId="0" applyNumberFormat="1" applyFont="1" applyFill="1" applyBorder="1" applyAlignment="1" applyProtection="1">
      <alignment horizontal="center" vertical="center" wrapText="1"/>
    </xf>
    <xf numFmtId="1" fontId="4" fillId="11" borderId="77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325530</xdr:colOff>
      <xdr:row>1</xdr:row>
      <xdr:rowOff>41462</xdr:rowOff>
    </xdr:from>
    <xdr:ext cx="1375523" cy="634637"/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1102770" y="216722"/>
          <a:ext cx="1375523" cy="634637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990320" y="10515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15</xdr:col>
      <xdr:colOff>315790</xdr:colOff>
      <xdr:row>6</xdr:row>
      <xdr:rowOff>601175</xdr:rowOff>
    </xdr:from>
    <xdr:to>
      <xdr:col>15</xdr:col>
      <xdr:colOff>696790</xdr:colOff>
      <xdr:row>9</xdr:row>
      <xdr:rowOff>138480</xdr:rowOff>
    </xdr:to>
    <xdr:sp macro="" textlink="">
      <xdr:nvSpPr>
        <xdr:cNvPr id="5" name="Strzałka w dół 4"/>
        <xdr:cNvSpPr/>
      </xdr:nvSpPr>
      <xdr:spPr>
        <a:xfrm>
          <a:off x="11012365" y="2048975"/>
          <a:ext cx="381000" cy="5660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72755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23539" y="169538"/>
          <a:ext cx="1130477" cy="5794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304799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20</xdr:col>
      <xdr:colOff>47625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64742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323851</xdr:colOff>
      <xdr:row>7</xdr:row>
      <xdr:rowOff>327772</xdr:rowOff>
    </xdr:from>
    <xdr:to>
      <xdr:col>16</xdr:col>
      <xdr:colOff>676275</xdr:colOff>
      <xdr:row>9</xdr:row>
      <xdr:rowOff>123825</xdr:rowOff>
    </xdr:to>
    <xdr:sp macro="" textlink="">
      <xdr:nvSpPr>
        <xdr:cNvPr id="5" name="Strzałka w dół 4"/>
        <xdr:cNvSpPr/>
      </xdr:nvSpPr>
      <xdr:spPr>
        <a:xfrm>
          <a:off x="9648826" y="2356597"/>
          <a:ext cx="352424" cy="50090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428626</xdr:colOff>
      <xdr:row>7</xdr:row>
      <xdr:rowOff>238124</xdr:rowOff>
    </xdr:from>
    <xdr:to>
      <xdr:col>16</xdr:col>
      <xdr:colOff>742950</xdr:colOff>
      <xdr:row>10</xdr:row>
      <xdr:rowOff>75186</xdr:rowOff>
    </xdr:to>
    <xdr:sp macro="" textlink="">
      <xdr:nvSpPr>
        <xdr:cNvPr id="5" name="Strzałka w dół 4"/>
        <xdr:cNvSpPr/>
      </xdr:nvSpPr>
      <xdr:spPr>
        <a:xfrm>
          <a:off x="9563101" y="2162174"/>
          <a:ext cx="314324" cy="51333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85725</xdr:colOff>
      <xdr:row>1</xdr:row>
      <xdr:rowOff>104775</xdr:rowOff>
    </xdr:from>
    <xdr:to>
      <xdr:col>2</xdr:col>
      <xdr:colOff>1057275</xdr:colOff>
      <xdr:row>2</xdr:row>
      <xdr:rowOff>248162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5BF553-07CA-4B92-9F2B-FCB5F88B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181100" cy="6958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0</xdr:rowOff>
    </xdr:from>
    <xdr:ext cx="304800" cy="342899"/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6659880" y="112014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2862560" y="144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15</xdr:col>
      <xdr:colOff>628650</xdr:colOff>
      <xdr:row>7</xdr:row>
      <xdr:rowOff>95250</xdr:rowOff>
    </xdr:from>
    <xdr:to>
      <xdr:col>15</xdr:col>
      <xdr:colOff>858714</xdr:colOff>
      <xdr:row>10</xdr:row>
      <xdr:rowOff>5130</xdr:rowOff>
    </xdr:to>
    <xdr:sp macro="" textlink="">
      <xdr:nvSpPr>
        <xdr:cNvPr id="5" name="Strzałka w dół 4"/>
        <xdr:cNvSpPr/>
      </xdr:nvSpPr>
      <xdr:spPr>
        <a:xfrm>
          <a:off x="9963150" y="2419350"/>
          <a:ext cx="230064" cy="48138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51555</xdr:colOff>
      <xdr:row>1</xdr:row>
      <xdr:rowOff>38099</xdr:rowOff>
    </xdr:from>
    <xdr:to>
      <xdr:col>2</xdr:col>
      <xdr:colOff>1053385</xdr:colOff>
      <xdr:row>2</xdr:row>
      <xdr:rowOff>275712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280" y="133349"/>
          <a:ext cx="1001830" cy="6376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</xdr:row>
      <xdr:rowOff>200025</xdr:rowOff>
    </xdr:from>
    <xdr:to>
      <xdr:col>6</xdr:col>
      <xdr:colOff>419100</xdr:colOff>
      <xdr:row>7</xdr:row>
      <xdr:rowOff>257174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4800600" y="137160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9524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157478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295275</xdr:colOff>
      <xdr:row>8</xdr:row>
      <xdr:rowOff>171450</xdr:rowOff>
    </xdr:from>
    <xdr:to>
      <xdr:col>16</xdr:col>
      <xdr:colOff>609600</xdr:colOff>
      <xdr:row>10</xdr:row>
      <xdr:rowOff>47625</xdr:rowOff>
    </xdr:to>
    <xdr:sp macro="" textlink="">
      <xdr:nvSpPr>
        <xdr:cNvPr id="5" name="Strzałka w dół 4"/>
        <xdr:cNvSpPr/>
      </xdr:nvSpPr>
      <xdr:spPr>
        <a:xfrm>
          <a:off x="9010650" y="2524125"/>
          <a:ext cx="314325" cy="5810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152400</xdr:colOff>
      <xdr:row>1</xdr:row>
      <xdr:rowOff>104775</xdr:rowOff>
    </xdr:from>
    <xdr:to>
      <xdr:col>2</xdr:col>
      <xdr:colOff>944680</xdr:colOff>
      <xdr:row>2</xdr:row>
      <xdr:rowOff>300054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0025"/>
          <a:ext cx="1001830" cy="637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46"/>
  <sheetViews>
    <sheetView showGridLines="0" showRowColHeaders="0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H6" sqref="H6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69.6640625" style="25" customWidth="1"/>
    <col min="5" max="5" width="30.6640625" style="192" hidden="1" customWidth="1"/>
    <col min="6" max="6" width="38.5546875" style="192" hidden="1" customWidth="1"/>
    <col min="7" max="7" width="11.33203125" style="8" customWidth="1"/>
    <col min="8" max="8" width="11.88671875" style="3" customWidth="1"/>
    <col min="9" max="9" width="11.88671875" style="3" hidden="1" customWidth="1"/>
    <col min="10" max="10" width="8.33203125" style="3" hidden="1" customWidth="1"/>
    <col min="11" max="13" width="11.33203125" style="3" hidden="1" customWidth="1"/>
    <col min="14" max="14" width="22.109375" style="345" customWidth="1"/>
    <col min="15" max="15" width="15.5546875" style="22" customWidth="1"/>
    <col min="16" max="16" width="17.44140625" style="21" customWidth="1"/>
    <col min="17" max="17" width="27" style="9" customWidth="1"/>
    <col min="18" max="28" width="11.33203125" style="30"/>
    <col min="29" max="47" width="11.33203125" style="9"/>
    <col min="48" max="16384" width="11.33203125" style="7"/>
  </cols>
  <sheetData>
    <row r="1" spans="2:48" ht="7.5" customHeight="1" thickBot="1" x14ac:dyDescent="0.35"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45"/>
    </row>
    <row r="2" spans="2:48" ht="32.25" customHeight="1" x14ac:dyDescent="0.35">
      <c r="B2" s="245"/>
      <c r="C2" s="246"/>
      <c r="D2" s="224" t="s">
        <v>234</v>
      </c>
      <c r="E2" s="175"/>
      <c r="F2" s="175"/>
      <c r="G2" s="18"/>
      <c r="H2" s="18"/>
      <c r="I2" s="18"/>
      <c r="J2" s="18"/>
      <c r="K2" s="18"/>
      <c r="L2" s="18"/>
      <c r="M2" s="18"/>
      <c r="N2" s="330"/>
      <c r="O2" s="505" t="s">
        <v>358</v>
      </c>
      <c r="P2" s="506"/>
      <c r="Q2" s="509"/>
      <c r="R2" s="45"/>
    </row>
    <row r="3" spans="2:48" ht="39.6" customHeight="1" thickBot="1" x14ac:dyDescent="0.4">
      <c r="B3" s="247"/>
      <c r="C3" s="144"/>
      <c r="D3" s="248" t="s">
        <v>312</v>
      </c>
      <c r="E3" s="175"/>
      <c r="F3" s="175"/>
      <c r="G3" s="18"/>
      <c r="H3" s="18"/>
      <c r="I3" s="18"/>
      <c r="J3" s="18"/>
      <c r="K3" s="18"/>
      <c r="L3" s="18"/>
      <c r="M3" s="18"/>
      <c r="N3" s="330"/>
      <c r="O3" s="507"/>
      <c r="P3" s="508"/>
      <c r="Q3" s="510"/>
      <c r="R3" s="45"/>
    </row>
    <row r="4" spans="2:48" ht="20.25" customHeight="1" thickBot="1" x14ac:dyDescent="0.4">
      <c r="B4" s="518" t="s">
        <v>240</v>
      </c>
      <c r="C4" s="519"/>
      <c r="D4" s="249">
        <f ca="1">TODAY()</f>
        <v>44951</v>
      </c>
      <c r="E4" s="175"/>
      <c r="F4" s="175"/>
      <c r="G4" s="18"/>
      <c r="H4" s="18"/>
      <c r="I4" s="18"/>
      <c r="J4" s="18"/>
      <c r="K4" s="18"/>
      <c r="L4" s="18"/>
      <c r="M4" s="18"/>
      <c r="N4" s="330"/>
      <c r="O4" s="46"/>
      <c r="P4" s="46"/>
      <c r="Q4" s="46"/>
      <c r="R4" s="45"/>
      <c r="T4" s="28"/>
      <c r="U4" s="28"/>
      <c r="V4" s="28"/>
    </row>
    <row r="5" spans="2:48" ht="4.2" customHeight="1" thickBot="1" x14ac:dyDescent="0.4">
      <c r="B5" s="7"/>
      <c r="C5" s="7"/>
      <c r="D5" s="209"/>
      <c r="E5" s="175"/>
      <c r="F5" s="175"/>
      <c r="G5" s="18"/>
      <c r="H5" s="18"/>
      <c r="I5" s="18"/>
      <c r="J5" s="18"/>
      <c r="K5" s="18"/>
      <c r="L5" s="18"/>
      <c r="M5" s="18"/>
      <c r="N5" s="330"/>
      <c r="O5" s="7"/>
      <c r="P5" s="7"/>
      <c r="Q5" s="7"/>
      <c r="R5" s="45"/>
      <c r="T5" s="28"/>
      <c r="U5" s="28"/>
      <c r="V5" s="28"/>
    </row>
    <row r="6" spans="2:48" ht="31.8" customHeight="1" thickBot="1" x14ac:dyDescent="0.4">
      <c r="B6" s="511" t="s">
        <v>237</v>
      </c>
      <c r="C6" s="512"/>
      <c r="D6" s="68"/>
      <c r="E6" s="175"/>
      <c r="F6" s="175"/>
      <c r="G6" s="7"/>
      <c r="H6" s="18"/>
      <c r="I6" s="18"/>
      <c r="J6" s="18"/>
      <c r="K6" s="18"/>
      <c r="L6" s="18"/>
      <c r="M6" s="18"/>
      <c r="N6" s="330"/>
      <c r="O6" s="516" t="s">
        <v>359</v>
      </c>
      <c r="P6" s="517"/>
      <c r="Q6" s="346">
        <f ca="1">IF(I8="piątek",D4+3,IF(I8="czwartek",D4+4,D4+2))</f>
        <v>44953</v>
      </c>
      <c r="R6" s="45"/>
      <c r="T6" s="28"/>
      <c r="U6" s="28"/>
      <c r="V6" s="28"/>
    </row>
    <row r="7" spans="2:48" ht="37.799999999999997" customHeight="1" thickBot="1" x14ac:dyDescent="0.4">
      <c r="B7" s="520" t="s">
        <v>652</v>
      </c>
      <c r="C7" s="521"/>
      <c r="D7" s="67"/>
      <c r="E7" s="175"/>
      <c r="F7" s="175"/>
      <c r="G7" s="18"/>
      <c r="H7" s="18"/>
      <c r="I7" s="18"/>
      <c r="J7" s="18"/>
      <c r="K7" s="18"/>
      <c r="L7" s="18"/>
      <c r="M7" s="18"/>
      <c r="N7" s="330"/>
      <c r="O7" s="20"/>
      <c r="P7" s="377" t="s">
        <v>650</v>
      </c>
      <c r="Q7" s="45"/>
      <c r="R7" s="45"/>
    </row>
    <row r="8" spans="2:48" ht="27.75" customHeight="1" thickBot="1" x14ac:dyDescent="0.4">
      <c r="B8" s="528" t="s">
        <v>668</v>
      </c>
      <c r="C8" s="529"/>
      <c r="D8" s="26"/>
      <c r="E8" s="175"/>
      <c r="F8" s="175"/>
      <c r="G8" s="18"/>
      <c r="H8" s="250"/>
      <c r="I8" s="250" t="str">
        <f ca="1">TEXT(D4, "dddd")</f>
        <v>środa</v>
      </c>
      <c r="J8" s="18"/>
      <c r="K8" s="18"/>
      <c r="L8" s="18"/>
      <c r="M8" s="18"/>
      <c r="N8" s="330"/>
      <c r="O8" s="20"/>
      <c r="P8" s="44"/>
      <c r="Q8" s="45"/>
      <c r="R8" s="45"/>
    </row>
    <row r="9" spans="2:48" ht="5.25" customHeight="1" x14ac:dyDescent="0.35">
      <c r="B9" s="18"/>
      <c r="C9" s="18"/>
      <c r="D9" s="27"/>
      <c r="E9" s="175"/>
      <c r="F9" s="175"/>
      <c r="G9" s="18"/>
      <c r="H9" s="18"/>
      <c r="I9" s="18"/>
      <c r="J9" s="18"/>
      <c r="K9" s="18"/>
      <c r="L9" s="18"/>
      <c r="M9" s="18"/>
      <c r="N9" s="330"/>
      <c r="O9" s="536"/>
      <c r="P9" s="536"/>
      <c r="Q9" s="536"/>
      <c r="R9" s="45"/>
    </row>
    <row r="10" spans="2:48" ht="12.75" customHeight="1" x14ac:dyDescent="0.35">
      <c r="B10" s="18"/>
      <c r="C10" s="18"/>
      <c r="D10" s="27"/>
      <c r="E10" s="175"/>
      <c r="F10" s="175"/>
      <c r="G10" s="18"/>
      <c r="H10" s="18"/>
      <c r="I10" s="18"/>
      <c r="J10" s="18"/>
      <c r="K10" s="18"/>
      <c r="L10" s="18"/>
      <c r="M10" s="18"/>
      <c r="N10" s="330"/>
      <c r="O10" s="20"/>
      <c r="P10" s="44"/>
      <c r="Q10" s="45"/>
      <c r="R10" s="45"/>
    </row>
    <row r="11" spans="2:48" ht="4.5" customHeight="1" thickBot="1" x14ac:dyDescent="0.4">
      <c r="B11" s="18"/>
      <c r="C11" s="18"/>
      <c r="D11" s="27"/>
      <c r="E11" s="175"/>
      <c r="F11" s="175"/>
      <c r="G11" s="18"/>
      <c r="H11" s="18"/>
      <c r="I11" s="18"/>
      <c r="J11" s="18"/>
      <c r="K11" s="18"/>
      <c r="L11" s="18"/>
      <c r="M11" s="18"/>
      <c r="N11" s="330"/>
      <c r="O11" s="20"/>
      <c r="P11" s="44"/>
      <c r="Q11" s="45"/>
      <c r="R11" s="45"/>
    </row>
    <row r="12" spans="2:48" ht="21.6" customHeight="1" thickBot="1" x14ac:dyDescent="0.4">
      <c r="B12" s="18"/>
      <c r="C12" s="18"/>
      <c r="D12" s="27"/>
      <c r="E12" s="175"/>
      <c r="F12" s="175"/>
      <c r="G12" s="18"/>
      <c r="H12" s="350" t="s">
        <v>243</v>
      </c>
      <c r="I12" s="351"/>
      <c r="J12" s="351"/>
      <c r="K12" s="351"/>
      <c r="L12" s="351"/>
      <c r="M12" s="8"/>
      <c r="N12" s="541" t="s">
        <v>244</v>
      </c>
      <c r="O12" s="542"/>
      <c r="P12" s="542"/>
      <c r="Q12" s="543"/>
      <c r="R12" s="45"/>
    </row>
    <row r="13" spans="2:48" s="3" customFormat="1" ht="16.95" customHeight="1" thickTop="1" thickBot="1" x14ac:dyDescent="0.35">
      <c r="B13" s="522" t="s">
        <v>82</v>
      </c>
      <c r="C13" s="524" t="s">
        <v>0</v>
      </c>
      <c r="D13" s="530" t="s">
        <v>1</v>
      </c>
      <c r="E13" s="243"/>
      <c r="F13" s="526" t="s">
        <v>233</v>
      </c>
      <c r="G13" s="532" t="s">
        <v>2</v>
      </c>
      <c r="H13" s="537" t="s">
        <v>236</v>
      </c>
      <c r="I13" s="514" t="s">
        <v>236</v>
      </c>
      <c r="J13" s="122"/>
      <c r="K13" s="122"/>
      <c r="L13" s="122"/>
      <c r="M13" s="122"/>
      <c r="N13" s="544" t="s">
        <v>649</v>
      </c>
      <c r="O13" s="540" t="s">
        <v>242</v>
      </c>
      <c r="P13" s="534" t="s">
        <v>236</v>
      </c>
      <c r="Q13" s="539" t="s">
        <v>235</v>
      </c>
      <c r="R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2:48" s="3" customFormat="1" ht="16.95" customHeight="1" thickBot="1" x14ac:dyDescent="0.35">
      <c r="B14" s="523"/>
      <c r="C14" s="525"/>
      <c r="D14" s="531"/>
      <c r="E14" s="244" t="s">
        <v>175</v>
      </c>
      <c r="F14" s="527"/>
      <c r="G14" s="533"/>
      <c r="H14" s="538"/>
      <c r="I14" s="515"/>
      <c r="J14" s="123" t="s">
        <v>63</v>
      </c>
      <c r="K14" s="123" t="s">
        <v>3</v>
      </c>
      <c r="L14" s="123" t="s">
        <v>4</v>
      </c>
      <c r="M14" s="123" t="s">
        <v>101</v>
      </c>
      <c r="N14" s="545"/>
      <c r="O14" s="540"/>
      <c r="P14" s="535"/>
      <c r="Q14" s="539"/>
      <c r="R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2:48" s="4" customFormat="1" ht="16.95" customHeight="1" x14ac:dyDescent="0.3">
      <c r="B15" s="211"/>
      <c r="C15" s="236" t="s">
        <v>5</v>
      </c>
      <c r="D15" s="98" t="s">
        <v>6</v>
      </c>
      <c r="E15" s="180"/>
      <c r="F15" s="181"/>
      <c r="G15" s="102" t="s">
        <v>5</v>
      </c>
      <c r="H15" s="113" t="s">
        <v>5</v>
      </c>
      <c r="I15" s="113" t="s">
        <v>5</v>
      </c>
      <c r="J15" s="99" t="s">
        <v>5</v>
      </c>
      <c r="K15" s="99" t="s">
        <v>5</v>
      </c>
      <c r="L15" s="99" t="s">
        <v>5</v>
      </c>
      <c r="M15" s="102" t="s">
        <v>5</v>
      </c>
      <c r="N15" s="332" t="s">
        <v>5</v>
      </c>
      <c r="O15" s="328" t="s">
        <v>5</v>
      </c>
      <c r="P15" s="126" t="s">
        <v>5</v>
      </c>
      <c r="Q15" s="347" t="s">
        <v>5</v>
      </c>
      <c r="R15" s="4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2:48" s="4" customFormat="1" ht="16.95" customHeight="1" x14ac:dyDescent="0.3">
      <c r="B16" s="115"/>
      <c r="C16" s="62" t="s">
        <v>5</v>
      </c>
      <c r="D16" s="89" t="s">
        <v>7</v>
      </c>
      <c r="E16" s="182"/>
      <c r="F16" s="183"/>
      <c r="G16" s="103" t="s">
        <v>5</v>
      </c>
      <c r="H16" s="114" t="s">
        <v>5</v>
      </c>
      <c r="I16" s="114" t="s">
        <v>5</v>
      </c>
      <c r="J16" s="92" t="s">
        <v>5</v>
      </c>
      <c r="K16" s="92" t="s">
        <v>5</v>
      </c>
      <c r="L16" s="92" t="s">
        <v>5</v>
      </c>
      <c r="M16" s="103" t="s">
        <v>5</v>
      </c>
      <c r="N16" s="333" t="s">
        <v>5</v>
      </c>
      <c r="O16" s="329" t="s">
        <v>5</v>
      </c>
      <c r="P16" s="127" t="s">
        <v>5</v>
      </c>
      <c r="Q16" s="348" t="s">
        <v>5</v>
      </c>
      <c r="R16" s="4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2:447" s="4" customFormat="1" ht="16.95" customHeight="1" x14ac:dyDescent="0.3">
      <c r="B17" s="210">
        <v>1</v>
      </c>
      <c r="C17" s="61" t="s">
        <v>11</v>
      </c>
      <c r="D17" s="90" t="s">
        <v>139</v>
      </c>
      <c r="E17" s="176" t="s">
        <v>176</v>
      </c>
      <c r="F17" s="177" t="s">
        <v>259</v>
      </c>
      <c r="G17" s="108" t="s">
        <v>10</v>
      </c>
      <c r="H17" s="118" t="s">
        <v>245</v>
      </c>
      <c r="I17" s="118">
        <v>12</v>
      </c>
      <c r="J17" s="19">
        <v>144</v>
      </c>
      <c r="K17" s="19">
        <v>18</v>
      </c>
      <c r="L17" s="19">
        <v>8</v>
      </c>
      <c r="M17" s="71">
        <f>I17*J17</f>
        <v>1728</v>
      </c>
      <c r="N17" s="331">
        <v>5903240584277</v>
      </c>
      <c r="O17" s="484">
        <f>IFERROR(P17*I17,"-")</f>
        <v>0</v>
      </c>
      <c r="P17" s="124">
        <v>0</v>
      </c>
      <c r="Q17" s="428">
        <f>IFERROR(P17/J17,"-")</f>
        <v>0</v>
      </c>
      <c r="R17" s="4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2:447" s="4" customFormat="1" ht="16.95" customHeight="1" x14ac:dyDescent="0.3">
      <c r="B18" s="210">
        <v>2</v>
      </c>
      <c r="C18" s="61" t="s">
        <v>11</v>
      </c>
      <c r="D18" s="90" t="s">
        <v>140</v>
      </c>
      <c r="E18" s="176" t="s">
        <v>177</v>
      </c>
      <c r="F18" s="177" t="s">
        <v>259</v>
      </c>
      <c r="G18" s="108" t="s">
        <v>10</v>
      </c>
      <c r="H18" s="118" t="s">
        <v>245</v>
      </c>
      <c r="I18" s="118">
        <v>12</v>
      </c>
      <c r="J18" s="19">
        <v>144</v>
      </c>
      <c r="K18" s="19">
        <v>18</v>
      </c>
      <c r="L18" s="19">
        <v>8</v>
      </c>
      <c r="M18" s="71">
        <f>I18*J18</f>
        <v>1728</v>
      </c>
      <c r="N18" s="331">
        <v>5903240584314</v>
      </c>
      <c r="O18" s="484">
        <f>IFERROR(P18*I18,"-")</f>
        <v>0</v>
      </c>
      <c r="P18" s="124">
        <v>0</v>
      </c>
      <c r="Q18" s="428">
        <f>IFERROR(P18/J18,"-")</f>
        <v>0</v>
      </c>
      <c r="R18" s="4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2:447" s="4" customFormat="1" ht="16.95" customHeight="1" x14ac:dyDescent="0.3">
      <c r="B19" s="210">
        <v>3</v>
      </c>
      <c r="C19" s="61" t="s">
        <v>11</v>
      </c>
      <c r="D19" s="90" t="s">
        <v>142</v>
      </c>
      <c r="E19" s="176" t="s">
        <v>178</v>
      </c>
      <c r="F19" s="177" t="s">
        <v>259</v>
      </c>
      <c r="G19" s="108" t="s">
        <v>10</v>
      </c>
      <c r="H19" s="118" t="s">
        <v>245</v>
      </c>
      <c r="I19" s="118">
        <v>12</v>
      </c>
      <c r="J19" s="19">
        <v>144</v>
      </c>
      <c r="K19" s="19">
        <v>18</v>
      </c>
      <c r="L19" s="19">
        <v>8</v>
      </c>
      <c r="M19" s="71">
        <f>I19*J19</f>
        <v>1728</v>
      </c>
      <c r="N19" s="331">
        <v>5903240584291</v>
      </c>
      <c r="O19" s="484">
        <f>IFERROR(P19*I19,"-")</f>
        <v>0</v>
      </c>
      <c r="P19" s="124">
        <v>0</v>
      </c>
      <c r="Q19" s="428">
        <f>IFERROR(P19/J19,"-")</f>
        <v>0</v>
      </c>
      <c r="R19" s="4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2:447" s="4" customFormat="1" ht="16.95" customHeight="1" x14ac:dyDescent="0.3">
      <c r="B20" s="210">
        <v>4</v>
      </c>
      <c r="C20" s="61" t="s">
        <v>11</v>
      </c>
      <c r="D20" s="90" t="s">
        <v>141</v>
      </c>
      <c r="E20" s="176" t="s">
        <v>179</v>
      </c>
      <c r="F20" s="177" t="s">
        <v>259</v>
      </c>
      <c r="G20" s="108" t="s">
        <v>10</v>
      </c>
      <c r="H20" s="118" t="s">
        <v>245</v>
      </c>
      <c r="I20" s="118">
        <v>12</v>
      </c>
      <c r="J20" s="19">
        <v>144</v>
      </c>
      <c r="K20" s="19">
        <v>18</v>
      </c>
      <c r="L20" s="19">
        <v>8</v>
      </c>
      <c r="M20" s="71">
        <f>I20*J20</f>
        <v>1728</v>
      </c>
      <c r="N20" s="331">
        <v>5902150592822</v>
      </c>
      <c r="O20" s="484">
        <f>IFERROR(P20*I20,"-")</f>
        <v>0</v>
      </c>
      <c r="P20" s="124">
        <v>0</v>
      </c>
      <c r="Q20" s="428">
        <f>IFERROR(P20/J20,"-")</f>
        <v>0</v>
      </c>
      <c r="R20" s="4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2:447" s="4" customFormat="1" ht="16.95" customHeight="1" x14ac:dyDescent="0.3">
      <c r="B21" s="210">
        <v>5</v>
      </c>
      <c r="C21" s="61" t="s">
        <v>11</v>
      </c>
      <c r="D21" s="90" t="s">
        <v>143</v>
      </c>
      <c r="E21" s="176" t="s">
        <v>180</v>
      </c>
      <c r="F21" s="177" t="s">
        <v>259</v>
      </c>
      <c r="G21" s="108" t="s">
        <v>10</v>
      </c>
      <c r="H21" s="118" t="s">
        <v>245</v>
      </c>
      <c r="I21" s="118">
        <v>12</v>
      </c>
      <c r="J21" s="19">
        <v>144</v>
      </c>
      <c r="K21" s="19">
        <v>18</v>
      </c>
      <c r="L21" s="19">
        <v>8</v>
      </c>
      <c r="M21" s="71">
        <f>I21*J21</f>
        <v>1728</v>
      </c>
      <c r="N21" s="331">
        <v>5902150592839</v>
      </c>
      <c r="O21" s="484">
        <f>IFERROR(P21*I21,"-")</f>
        <v>0</v>
      </c>
      <c r="P21" s="124">
        <v>0</v>
      </c>
      <c r="Q21" s="428">
        <f>IFERROR(P21/J21,"-")</f>
        <v>0</v>
      </c>
      <c r="R21" s="4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</row>
    <row r="22" spans="2:447" s="4" customFormat="1" ht="16.95" customHeight="1" x14ac:dyDescent="0.3">
      <c r="B22" s="115"/>
      <c r="C22" s="62" t="s">
        <v>5</v>
      </c>
      <c r="D22" s="89" t="s">
        <v>13</v>
      </c>
      <c r="E22" s="182"/>
      <c r="F22" s="183"/>
      <c r="G22" s="104" t="s">
        <v>5</v>
      </c>
      <c r="H22" s="115" t="s">
        <v>5</v>
      </c>
      <c r="I22" s="115" t="s">
        <v>5</v>
      </c>
      <c r="J22" s="85" t="s">
        <v>5</v>
      </c>
      <c r="K22" s="85" t="s">
        <v>5</v>
      </c>
      <c r="L22" s="85" t="s">
        <v>5</v>
      </c>
      <c r="M22" s="104" t="s">
        <v>5</v>
      </c>
      <c r="N22" s="334" t="s">
        <v>5</v>
      </c>
      <c r="O22" s="485" t="s">
        <v>5</v>
      </c>
      <c r="P22" s="128" t="s">
        <v>5</v>
      </c>
      <c r="Q22" s="429" t="s">
        <v>5</v>
      </c>
      <c r="R22" s="4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</row>
    <row r="23" spans="2:447" s="4" customFormat="1" ht="16.95" customHeight="1" x14ac:dyDescent="0.3">
      <c r="B23" s="210">
        <v>6</v>
      </c>
      <c r="C23" s="61" t="s">
        <v>12</v>
      </c>
      <c r="D23" s="90" t="s">
        <v>144</v>
      </c>
      <c r="E23" s="176" t="s">
        <v>314</v>
      </c>
      <c r="F23" s="177" t="s">
        <v>259</v>
      </c>
      <c r="G23" s="108" t="s">
        <v>16</v>
      </c>
      <c r="H23" s="118" t="s">
        <v>245</v>
      </c>
      <c r="I23" s="118">
        <v>12</v>
      </c>
      <c r="J23" s="19">
        <v>104</v>
      </c>
      <c r="K23" s="19">
        <v>13</v>
      </c>
      <c r="L23" s="19">
        <v>8</v>
      </c>
      <c r="M23" s="71">
        <f>I23*J23</f>
        <v>1248</v>
      </c>
      <c r="N23" s="331">
        <v>5900027017157</v>
      </c>
      <c r="O23" s="484">
        <f>IFERROR(P23*I23,"-")</f>
        <v>0</v>
      </c>
      <c r="P23" s="124">
        <v>0</v>
      </c>
      <c r="Q23" s="428">
        <f>IFERROR(P23/J23,"-")</f>
        <v>0</v>
      </c>
      <c r="R23" s="4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2:447" s="4" customFormat="1" ht="16.95" customHeight="1" x14ac:dyDescent="0.3">
      <c r="B24" s="210">
        <v>7</v>
      </c>
      <c r="C24" s="61" t="s">
        <v>9</v>
      </c>
      <c r="D24" s="90" t="s">
        <v>275</v>
      </c>
      <c r="E24" s="176" t="s">
        <v>279</v>
      </c>
      <c r="F24" s="177" t="s">
        <v>259</v>
      </c>
      <c r="G24" s="108" t="s">
        <v>16</v>
      </c>
      <c r="H24" s="118" t="s">
        <v>245</v>
      </c>
      <c r="I24" s="118">
        <v>12</v>
      </c>
      <c r="J24" s="19">
        <v>120</v>
      </c>
      <c r="K24" s="19">
        <v>15</v>
      </c>
      <c r="L24" s="19">
        <v>8</v>
      </c>
      <c r="M24" s="71">
        <v>1440</v>
      </c>
      <c r="N24" s="331">
        <v>5902150593621</v>
      </c>
      <c r="O24" s="484">
        <f>IFERROR(P24*I24,"-")</f>
        <v>0</v>
      </c>
      <c r="P24" s="124">
        <v>0</v>
      </c>
      <c r="Q24" s="428">
        <f>IFERROR(P24/J24,"-")</f>
        <v>0</v>
      </c>
      <c r="R24" s="4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2:447" s="4" customFormat="1" ht="16.95" customHeight="1" x14ac:dyDescent="0.3">
      <c r="B25" s="210">
        <v>8</v>
      </c>
      <c r="C25" s="61" t="s">
        <v>9</v>
      </c>
      <c r="D25" s="90" t="s">
        <v>283</v>
      </c>
      <c r="E25" s="176" t="s">
        <v>284</v>
      </c>
      <c r="F25" s="177" t="s">
        <v>259</v>
      </c>
      <c r="G25" s="108" t="s">
        <v>16</v>
      </c>
      <c r="H25" s="118" t="s">
        <v>245</v>
      </c>
      <c r="I25" s="118">
        <v>12</v>
      </c>
      <c r="J25" s="19">
        <v>120</v>
      </c>
      <c r="K25" s="19">
        <v>15</v>
      </c>
      <c r="L25" s="19">
        <v>8</v>
      </c>
      <c r="M25" s="71">
        <v>1440</v>
      </c>
      <c r="N25" s="331">
        <v>5902150593904</v>
      </c>
      <c r="O25" s="484">
        <f>IFERROR(P25*I25,"-")</f>
        <v>0</v>
      </c>
      <c r="P25" s="124">
        <v>0</v>
      </c>
      <c r="Q25" s="428">
        <f>IFERROR(P25/J25,"-")</f>
        <v>0</v>
      </c>
      <c r="R25" s="4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2:447" s="4" customFormat="1" ht="16.95" customHeight="1" thickBot="1" x14ac:dyDescent="0.35">
      <c r="B26" s="210">
        <v>9</v>
      </c>
      <c r="C26" s="61" t="s">
        <v>9</v>
      </c>
      <c r="D26" s="90" t="s">
        <v>276</v>
      </c>
      <c r="E26" s="176" t="s">
        <v>278</v>
      </c>
      <c r="F26" s="177" t="s">
        <v>259</v>
      </c>
      <c r="G26" s="108" t="s">
        <v>277</v>
      </c>
      <c r="H26" s="118" t="s">
        <v>245</v>
      </c>
      <c r="I26" s="118">
        <v>12</v>
      </c>
      <c r="J26" s="19">
        <v>120</v>
      </c>
      <c r="K26" s="19">
        <v>15</v>
      </c>
      <c r="L26" s="19">
        <v>8</v>
      </c>
      <c r="M26" s="71">
        <v>1440</v>
      </c>
      <c r="N26" s="331">
        <v>5902150593645</v>
      </c>
      <c r="O26" s="484">
        <f>IFERROR(P26*I26,"-")</f>
        <v>0</v>
      </c>
      <c r="P26" s="124">
        <v>0</v>
      </c>
      <c r="Q26" s="428">
        <f>IFERROR(P26/J26,"-")</f>
        <v>0</v>
      </c>
      <c r="R26" s="4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2:447" s="4" customFormat="1" ht="16.95" customHeight="1" x14ac:dyDescent="0.3">
      <c r="B27" s="211"/>
      <c r="C27" s="236" t="s">
        <v>5</v>
      </c>
      <c r="D27" s="98" t="s">
        <v>17</v>
      </c>
      <c r="E27" s="180"/>
      <c r="F27" s="181"/>
      <c r="G27" s="105" t="s">
        <v>5</v>
      </c>
      <c r="H27" s="116" t="s">
        <v>5</v>
      </c>
      <c r="I27" s="116" t="s">
        <v>5</v>
      </c>
      <c r="J27" s="88" t="s">
        <v>5</v>
      </c>
      <c r="K27" s="88" t="s">
        <v>5</v>
      </c>
      <c r="L27" s="88" t="s">
        <v>5</v>
      </c>
      <c r="M27" s="105" t="s">
        <v>5</v>
      </c>
      <c r="N27" s="335"/>
      <c r="O27" s="486" t="s">
        <v>5</v>
      </c>
      <c r="P27" s="129" t="s">
        <v>5</v>
      </c>
      <c r="Q27" s="430" t="s">
        <v>5</v>
      </c>
      <c r="R27" s="4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</row>
    <row r="28" spans="2:447" s="4" customFormat="1" ht="16.95" customHeight="1" x14ac:dyDescent="0.3">
      <c r="B28" s="115"/>
      <c r="C28" s="62" t="s">
        <v>5</v>
      </c>
      <c r="D28" s="89" t="s">
        <v>18</v>
      </c>
      <c r="E28" s="182"/>
      <c r="F28" s="183"/>
      <c r="G28" s="104" t="s">
        <v>5</v>
      </c>
      <c r="H28" s="115" t="s">
        <v>5</v>
      </c>
      <c r="I28" s="115" t="s">
        <v>5</v>
      </c>
      <c r="J28" s="85" t="s">
        <v>5</v>
      </c>
      <c r="K28" s="85" t="s">
        <v>5</v>
      </c>
      <c r="L28" s="85" t="s">
        <v>5</v>
      </c>
      <c r="M28" s="104" t="s">
        <v>5</v>
      </c>
      <c r="N28" s="334" t="s">
        <v>5</v>
      </c>
      <c r="O28" s="485" t="s">
        <v>5</v>
      </c>
      <c r="P28" s="128" t="s">
        <v>5</v>
      </c>
      <c r="Q28" s="429" t="s">
        <v>5</v>
      </c>
      <c r="R28" s="4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</row>
    <row r="29" spans="2:447" s="4" customFormat="1" ht="16.95" customHeight="1" x14ac:dyDescent="0.3">
      <c r="B29" s="213">
        <v>10</v>
      </c>
      <c r="C29" s="63" t="s">
        <v>9</v>
      </c>
      <c r="D29" s="90" t="s">
        <v>106</v>
      </c>
      <c r="E29" s="176" t="s">
        <v>181</v>
      </c>
      <c r="F29" s="177" t="s">
        <v>258</v>
      </c>
      <c r="G29" s="110" t="s">
        <v>78</v>
      </c>
      <c r="H29" s="118" t="s">
        <v>245</v>
      </c>
      <c r="I29" s="118">
        <v>12</v>
      </c>
      <c r="J29" s="19">
        <v>64</v>
      </c>
      <c r="K29" s="19">
        <v>8</v>
      </c>
      <c r="L29" s="19">
        <v>8</v>
      </c>
      <c r="M29" s="71">
        <f>I29*J29</f>
        <v>768</v>
      </c>
      <c r="N29" s="331">
        <v>5902150590255</v>
      </c>
      <c r="O29" s="484">
        <f>IFERROR(P29*I29,"-")</f>
        <v>0</v>
      </c>
      <c r="P29" s="124">
        <v>0</v>
      </c>
      <c r="Q29" s="428">
        <f>IFERROR(P29/J29,"-")</f>
        <v>0</v>
      </c>
      <c r="R29" s="4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</row>
    <row r="30" spans="2:447" s="4" customFormat="1" ht="16.95" customHeight="1" x14ac:dyDescent="0.3">
      <c r="B30" s="213">
        <v>11</v>
      </c>
      <c r="C30" s="64" t="s">
        <v>9</v>
      </c>
      <c r="D30" s="90" t="s">
        <v>107</v>
      </c>
      <c r="E30" s="176" t="s">
        <v>182</v>
      </c>
      <c r="F30" s="177" t="s">
        <v>258</v>
      </c>
      <c r="G30" s="110" t="s">
        <v>78</v>
      </c>
      <c r="H30" s="118" t="s">
        <v>245</v>
      </c>
      <c r="I30" s="120">
        <v>12</v>
      </c>
      <c r="J30" s="23">
        <v>64</v>
      </c>
      <c r="K30" s="23">
        <v>8</v>
      </c>
      <c r="L30" s="23">
        <v>8</v>
      </c>
      <c r="M30" s="73">
        <f>I30*J30</f>
        <v>768</v>
      </c>
      <c r="N30" s="336">
        <v>5902150590262</v>
      </c>
      <c r="O30" s="484">
        <f>IFERROR(P30*I30,"-")</f>
        <v>0</v>
      </c>
      <c r="P30" s="124">
        <v>0</v>
      </c>
      <c r="Q30" s="428">
        <f>IFERROR(P30/J30,"-")</f>
        <v>0</v>
      </c>
      <c r="R30" s="4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</row>
    <row r="31" spans="2:447" s="4" customFormat="1" ht="16.95" customHeight="1" x14ac:dyDescent="0.3">
      <c r="B31" s="213">
        <v>12</v>
      </c>
      <c r="C31" s="64" t="s">
        <v>9</v>
      </c>
      <c r="D31" s="90" t="s">
        <v>108</v>
      </c>
      <c r="E31" s="176" t="s">
        <v>183</v>
      </c>
      <c r="F31" s="177" t="s">
        <v>258</v>
      </c>
      <c r="G31" s="110" t="s">
        <v>78</v>
      </c>
      <c r="H31" s="118" t="s">
        <v>245</v>
      </c>
      <c r="I31" s="120">
        <v>12</v>
      </c>
      <c r="J31" s="23">
        <v>64</v>
      </c>
      <c r="K31" s="23">
        <v>8</v>
      </c>
      <c r="L31" s="23">
        <v>8</v>
      </c>
      <c r="M31" s="73">
        <f>I31*J31</f>
        <v>768</v>
      </c>
      <c r="N31" s="336">
        <v>5902150592648</v>
      </c>
      <c r="O31" s="484">
        <f>IFERROR(P31*I31,"-")</f>
        <v>0</v>
      </c>
      <c r="P31" s="124">
        <v>0</v>
      </c>
      <c r="Q31" s="428">
        <f>IFERROR(P31/J31,"-")</f>
        <v>0</v>
      </c>
      <c r="R31" s="4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</row>
    <row r="32" spans="2:447" s="4" customFormat="1" ht="16.95" customHeight="1" x14ac:dyDescent="0.3">
      <c r="B32" s="213">
        <v>13</v>
      </c>
      <c r="C32" s="64" t="s">
        <v>9</v>
      </c>
      <c r="D32" s="90" t="s">
        <v>109</v>
      </c>
      <c r="E32" s="176" t="s">
        <v>184</v>
      </c>
      <c r="F32" s="177" t="s">
        <v>258</v>
      </c>
      <c r="G32" s="110" t="s">
        <v>78</v>
      </c>
      <c r="H32" s="118" t="s">
        <v>245</v>
      </c>
      <c r="I32" s="120">
        <v>12</v>
      </c>
      <c r="J32" s="23">
        <v>64</v>
      </c>
      <c r="K32" s="23">
        <v>8</v>
      </c>
      <c r="L32" s="23">
        <v>8</v>
      </c>
      <c r="M32" s="73">
        <f>I32*J32</f>
        <v>768</v>
      </c>
      <c r="N32" s="336">
        <v>5902150592662</v>
      </c>
      <c r="O32" s="484">
        <f>IFERROR(P32*I32,"-")</f>
        <v>0</v>
      </c>
      <c r="P32" s="124">
        <v>0</v>
      </c>
      <c r="Q32" s="428">
        <f>IFERROR(P32/J32,"-")</f>
        <v>0</v>
      </c>
      <c r="R32" s="4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</row>
    <row r="33" spans="1:448" s="4" customFormat="1" ht="16.95" customHeight="1" x14ac:dyDescent="0.3">
      <c r="B33" s="115"/>
      <c r="C33" s="62"/>
      <c r="D33" s="94" t="s">
        <v>104</v>
      </c>
      <c r="E33" s="184"/>
      <c r="F33" s="185"/>
      <c r="G33" s="104"/>
      <c r="H33" s="115"/>
      <c r="I33" s="115"/>
      <c r="J33" s="85"/>
      <c r="K33" s="85"/>
      <c r="L33" s="85"/>
      <c r="M33" s="104"/>
      <c r="N33" s="334"/>
      <c r="O33" s="485"/>
      <c r="P33" s="128"/>
      <c r="Q33" s="429"/>
      <c r="R33" s="4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</row>
    <row r="34" spans="1:448" s="5" customFormat="1" ht="16.95" customHeight="1" x14ac:dyDescent="0.3">
      <c r="A34" s="70"/>
      <c r="B34" s="213">
        <v>14</v>
      </c>
      <c r="C34" s="64" t="s">
        <v>9</v>
      </c>
      <c r="D34" s="90" t="s">
        <v>110</v>
      </c>
      <c r="E34" s="176" t="s">
        <v>186</v>
      </c>
      <c r="F34" s="177" t="s">
        <v>259</v>
      </c>
      <c r="G34" s="111" t="s">
        <v>105</v>
      </c>
      <c r="H34" s="118" t="s">
        <v>245</v>
      </c>
      <c r="I34" s="120">
        <v>12</v>
      </c>
      <c r="J34" s="19">
        <v>160</v>
      </c>
      <c r="K34" s="19">
        <v>20</v>
      </c>
      <c r="L34" s="23">
        <v>8</v>
      </c>
      <c r="M34" s="73">
        <f>I34*J34</f>
        <v>1920</v>
      </c>
      <c r="N34" s="336">
        <v>5902150592525</v>
      </c>
      <c r="O34" s="484">
        <f>IFERROR(P34*I34,"-")</f>
        <v>0</v>
      </c>
      <c r="P34" s="124">
        <v>0</v>
      </c>
      <c r="Q34" s="428">
        <f>IFERROR(P34/J34,"-")</f>
        <v>0</v>
      </c>
      <c r="R34" s="4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107"/>
    </row>
    <row r="35" spans="1:448" s="5" customFormat="1" ht="16.95" customHeight="1" x14ac:dyDescent="0.3">
      <c r="A35" s="70"/>
      <c r="B35" s="213">
        <v>15</v>
      </c>
      <c r="C35" s="64" t="s">
        <v>9</v>
      </c>
      <c r="D35" s="90" t="s">
        <v>111</v>
      </c>
      <c r="E35" s="176" t="s">
        <v>185</v>
      </c>
      <c r="F35" s="177" t="s">
        <v>259</v>
      </c>
      <c r="G35" s="111" t="s">
        <v>105</v>
      </c>
      <c r="H35" s="118" t="s">
        <v>245</v>
      </c>
      <c r="I35" s="120">
        <v>12</v>
      </c>
      <c r="J35" s="19">
        <v>160</v>
      </c>
      <c r="K35" s="19">
        <v>20</v>
      </c>
      <c r="L35" s="23">
        <v>8</v>
      </c>
      <c r="M35" s="73">
        <f>I35*J35</f>
        <v>1920</v>
      </c>
      <c r="N35" s="336">
        <v>5902150592501</v>
      </c>
      <c r="O35" s="484">
        <f>IFERROR(P35*I35,"-")</f>
        <v>0</v>
      </c>
      <c r="P35" s="124">
        <v>0</v>
      </c>
      <c r="Q35" s="428">
        <f>IFERROR(P35/J35,"-")</f>
        <v>0</v>
      </c>
      <c r="R35" s="4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107"/>
    </row>
    <row r="36" spans="1:448" s="5" customFormat="1" ht="16.95" customHeight="1" x14ac:dyDescent="0.3">
      <c r="A36" s="70"/>
      <c r="B36" s="213">
        <v>16</v>
      </c>
      <c r="C36" s="64" t="s">
        <v>9</v>
      </c>
      <c r="D36" s="90" t="s">
        <v>112</v>
      </c>
      <c r="E36" s="176" t="s">
        <v>187</v>
      </c>
      <c r="F36" s="177" t="s">
        <v>259</v>
      </c>
      <c r="G36" s="111" t="s">
        <v>105</v>
      </c>
      <c r="H36" s="118" t="s">
        <v>245</v>
      </c>
      <c r="I36" s="120">
        <v>12</v>
      </c>
      <c r="J36" s="19">
        <f>K36*L36</f>
        <v>160</v>
      </c>
      <c r="K36" s="19">
        <v>20</v>
      </c>
      <c r="L36" s="23">
        <v>8</v>
      </c>
      <c r="M36" s="73">
        <f>I36*J36</f>
        <v>1920</v>
      </c>
      <c r="N36" s="336">
        <v>5902150592549</v>
      </c>
      <c r="O36" s="484">
        <f>IFERROR(P36*I36,"-")</f>
        <v>0</v>
      </c>
      <c r="P36" s="124">
        <v>0</v>
      </c>
      <c r="Q36" s="428">
        <f>IFERROR(P36/J36,"-")</f>
        <v>0</v>
      </c>
      <c r="R36" s="4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107"/>
    </row>
    <row r="37" spans="1:448" s="13" customFormat="1" ht="16.95" customHeight="1" thickBot="1" x14ac:dyDescent="0.35">
      <c r="B37" s="213">
        <v>17</v>
      </c>
      <c r="C37" s="64" t="s">
        <v>9</v>
      </c>
      <c r="D37" s="90" t="s">
        <v>113</v>
      </c>
      <c r="E37" s="176" t="s">
        <v>218</v>
      </c>
      <c r="F37" s="177" t="s">
        <v>259</v>
      </c>
      <c r="G37" s="111" t="s">
        <v>105</v>
      </c>
      <c r="H37" s="118" t="s">
        <v>245</v>
      </c>
      <c r="I37" s="120">
        <v>12</v>
      </c>
      <c r="J37" s="19">
        <v>160</v>
      </c>
      <c r="K37" s="19">
        <v>20</v>
      </c>
      <c r="L37" s="23">
        <v>8</v>
      </c>
      <c r="M37" s="73">
        <f>I37*J37</f>
        <v>1920</v>
      </c>
      <c r="N37" s="336"/>
      <c r="O37" s="484">
        <f>IFERROR(P37*I37,"-")</f>
        <v>0</v>
      </c>
      <c r="P37" s="124">
        <v>0</v>
      </c>
      <c r="Q37" s="428">
        <f>IFERROR(P37/J37,"-")</f>
        <v>0</v>
      </c>
      <c r="R37" s="4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</row>
    <row r="38" spans="1:448" s="4" customFormat="1" ht="16.95" customHeight="1" x14ac:dyDescent="0.3">
      <c r="B38" s="211"/>
      <c r="C38" s="236"/>
      <c r="D38" s="98" t="s">
        <v>305</v>
      </c>
      <c r="E38" s="180"/>
      <c r="F38" s="181"/>
      <c r="G38" s="105"/>
      <c r="H38" s="116"/>
      <c r="I38" s="116"/>
      <c r="J38" s="88"/>
      <c r="K38" s="88"/>
      <c r="L38" s="88"/>
      <c r="M38" s="105"/>
      <c r="N38" s="335"/>
      <c r="O38" s="486"/>
      <c r="P38" s="129"/>
      <c r="Q38" s="430"/>
      <c r="R38" s="4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</row>
    <row r="39" spans="1:448" s="4" customFormat="1" ht="16.95" customHeight="1" x14ac:dyDescent="0.3">
      <c r="B39" s="216">
        <v>18</v>
      </c>
      <c r="C39" s="63" t="s">
        <v>9</v>
      </c>
      <c r="D39" s="217" t="s">
        <v>303</v>
      </c>
      <c r="E39" s="218" t="s">
        <v>309</v>
      </c>
      <c r="F39" s="177" t="s">
        <v>259</v>
      </c>
      <c r="G39" s="219" t="s">
        <v>306</v>
      </c>
      <c r="H39" s="118" t="s">
        <v>308</v>
      </c>
      <c r="I39" s="220">
        <v>15</v>
      </c>
      <c r="J39" s="221">
        <v>162</v>
      </c>
      <c r="K39" s="221">
        <v>9</v>
      </c>
      <c r="L39" s="221">
        <v>18</v>
      </c>
      <c r="M39" s="222">
        <v>2430</v>
      </c>
      <c r="N39" s="337">
        <v>5905477002661</v>
      </c>
      <c r="O39" s="484">
        <f>IFERROR(P39*I39,"-")</f>
        <v>0</v>
      </c>
      <c r="P39" s="124">
        <v>0</v>
      </c>
      <c r="Q39" s="428">
        <f>IFERROR(P39/J39,"-")</f>
        <v>0</v>
      </c>
      <c r="R39" s="4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</row>
    <row r="40" spans="1:448" s="4" customFormat="1" ht="16.95" customHeight="1" x14ac:dyDescent="0.3">
      <c r="B40" s="216">
        <v>19</v>
      </c>
      <c r="C40" s="63" t="s">
        <v>9</v>
      </c>
      <c r="D40" s="217" t="s">
        <v>304</v>
      </c>
      <c r="E40" s="218" t="s">
        <v>310</v>
      </c>
      <c r="F40" s="177" t="s">
        <v>259</v>
      </c>
      <c r="G40" s="219" t="s">
        <v>307</v>
      </c>
      <c r="H40" s="118" t="s">
        <v>248</v>
      </c>
      <c r="I40" s="220">
        <v>12</v>
      </c>
      <c r="J40" s="221">
        <v>105</v>
      </c>
      <c r="K40" s="221">
        <v>7</v>
      </c>
      <c r="L40" s="221">
        <v>15</v>
      </c>
      <c r="M40" s="222">
        <v>1260</v>
      </c>
      <c r="N40" s="337">
        <v>5905477002692</v>
      </c>
      <c r="O40" s="484">
        <f>IFERROR(P40*I40,"-")</f>
        <v>0</v>
      </c>
      <c r="P40" s="124">
        <v>0</v>
      </c>
      <c r="Q40" s="428">
        <f>IFERROR(P40/J40,"-")</f>
        <v>0</v>
      </c>
      <c r="R40" s="4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</row>
    <row r="41" spans="1:448" s="4" customFormat="1" ht="16.95" customHeight="1" thickBot="1" x14ac:dyDescent="0.35">
      <c r="B41" s="216">
        <v>20</v>
      </c>
      <c r="C41" s="63" t="s">
        <v>9</v>
      </c>
      <c r="D41" s="217" t="s">
        <v>315</v>
      </c>
      <c r="E41" s="218" t="s">
        <v>316</v>
      </c>
      <c r="F41" s="177" t="s">
        <v>259</v>
      </c>
      <c r="G41" s="219" t="s">
        <v>306</v>
      </c>
      <c r="H41" s="118" t="s">
        <v>308</v>
      </c>
      <c r="I41" s="220">
        <v>15</v>
      </c>
      <c r="J41" s="221">
        <v>162</v>
      </c>
      <c r="K41" s="221">
        <v>9</v>
      </c>
      <c r="L41" s="221">
        <v>18</v>
      </c>
      <c r="M41" s="222">
        <v>2430</v>
      </c>
      <c r="N41" s="337">
        <v>5905477002654</v>
      </c>
      <c r="O41" s="484">
        <f>IFERROR(P41*I41,"-")</f>
        <v>0</v>
      </c>
      <c r="P41" s="124">
        <v>0</v>
      </c>
      <c r="Q41" s="428">
        <f>IFERROR(P41/J41,"-")</f>
        <v>0</v>
      </c>
      <c r="R41" s="4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</row>
    <row r="42" spans="1:448" s="4" customFormat="1" ht="16.95" customHeight="1" x14ac:dyDescent="0.3">
      <c r="B42" s="211"/>
      <c r="C42" s="236"/>
      <c r="D42" s="98" t="s">
        <v>290</v>
      </c>
      <c r="E42" s="180"/>
      <c r="F42" s="181"/>
      <c r="G42" s="105"/>
      <c r="H42" s="116"/>
      <c r="I42" s="116"/>
      <c r="J42" s="88"/>
      <c r="K42" s="88"/>
      <c r="L42" s="88"/>
      <c r="M42" s="105"/>
      <c r="N42" s="335"/>
      <c r="O42" s="486"/>
      <c r="P42" s="129"/>
      <c r="Q42" s="430"/>
      <c r="R42" s="4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</row>
    <row r="43" spans="1:448" s="4" customFormat="1" ht="16.95" customHeight="1" x14ac:dyDescent="0.3">
      <c r="B43" s="213">
        <v>21</v>
      </c>
      <c r="C43" s="63" t="s">
        <v>9</v>
      </c>
      <c r="D43" s="95" t="s">
        <v>291</v>
      </c>
      <c r="E43" s="176" t="s">
        <v>295</v>
      </c>
      <c r="F43" s="177" t="s">
        <v>259</v>
      </c>
      <c r="G43" s="110" t="s">
        <v>299</v>
      </c>
      <c r="H43" s="118" t="s">
        <v>300</v>
      </c>
      <c r="I43" s="118">
        <v>12</v>
      </c>
      <c r="J43" s="19">
        <v>147</v>
      </c>
      <c r="K43" s="19">
        <v>7</v>
      </c>
      <c r="L43" s="19">
        <v>21</v>
      </c>
      <c r="M43" s="71">
        <f>I43*K43*L43</f>
        <v>1764</v>
      </c>
      <c r="N43" s="331">
        <v>5901886036921</v>
      </c>
      <c r="O43" s="484">
        <f>IFERROR(P43*I43,"-")</f>
        <v>0</v>
      </c>
      <c r="P43" s="124">
        <v>0</v>
      </c>
      <c r="Q43" s="428">
        <f>IFERROR(P43/J43,"-")</f>
        <v>0</v>
      </c>
      <c r="R43" s="47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</row>
    <row r="44" spans="1:448" s="4" customFormat="1" ht="16.95" customHeight="1" x14ac:dyDescent="0.3">
      <c r="B44" s="213">
        <v>22</v>
      </c>
      <c r="C44" s="63" t="s">
        <v>9</v>
      </c>
      <c r="D44" s="95" t="s">
        <v>292</v>
      </c>
      <c r="E44" s="176" t="s">
        <v>296</v>
      </c>
      <c r="F44" s="177" t="s">
        <v>259</v>
      </c>
      <c r="G44" s="110" t="s">
        <v>299</v>
      </c>
      <c r="H44" s="118" t="s">
        <v>300</v>
      </c>
      <c r="I44" s="118">
        <v>12</v>
      </c>
      <c r="J44" s="19">
        <v>147</v>
      </c>
      <c r="K44" s="19">
        <v>7</v>
      </c>
      <c r="L44" s="19">
        <v>21</v>
      </c>
      <c r="M44" s="73">
        <f>I44*K44*L44</f>
        <v>1764</v>
      </c>
      <c r="N44" s="336">
        <v>5901886036945</v>
      </c>
      <c r="O44" s="484">
        <f>IFERROR(P44*I44,"-")</f>
        <v>0</v>
      </c>
      <c r="P44" s="124">
        <v>0</v>
      </c>
      <c r="Q44" s="428">
        <f>IFERROR(P44/J44,"-")</f>
        <v>0</v>
      </c>
      <c r="R44" s="4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</row>
    <row r="45" spans="1:448" s="4" customFormat="1" ht="16.95" customHeight="1" x14ac:dyDescent="0.3">
      <c r="B45" s="213">
        <v>23</v>
      </c>
      <c r="C45" s="63" t="s">
        <v>9</v>
      </c>
      <c r="D45" s="95" t="s">
        <v>293</v>
      </c>
      <c r="E45" s="176" t="s">
        <v>297</v>
      </c>
      <c r="F45" s="177" t="s">
        <v>259</v>
      </c>
      <c r="G45" s="110" t="s">
        <v>299</v>
      </c>
      <c r="H45" s="118" t="s">
        <v>300</v>
      </c>
      <c r="I45" s="118">
        <v>12</v>
      </c>
      <c r="J45" s="19">
        <v>147</v>
      </c>
      <c r="K45" s="19">
        <v>7</v>
      </c>
      <c r="L45" s="19">
        <v>21</v>
      </c>
      <c r="M45" s="73">
        <f>I45*K45*L45</f>
        <v>1764</v>
      </c>
      <c r="N45" s="336">
        <v>5901886036969</v>
      </c>
      <c r="O45" s="484">
        <f>IFERROR(P45*I45,"-")</f>
        <v>0</v>
      </c>
      <c r="P45" s="124">
        <v>0</v>
      </c>
      <c r="Q45" s="428">
        <f>IFERROR(P45/J45,"-")</f>
        <v>0</v>
      </c>
      <c r="R45" s="4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</row>
    <row r="46" spans="1:448" s="4" customFormat="1" ht="16.95" customHeight="1" thickBot="1" x14ac:dyDescent="0.35">
      <c r="B46" s="213">
        <v>24</v>
      </c>
      <c r="C46" s="63" t="s">
        <v>9</v>
      </c>
      <c r="D46" s="95" t="s">
        <v>294</v>
      </c>
      <c r="E46" s="176" t="s">
        <v>298</v>
      </c>
      <c r="F46" s="177" t="s">
        <v>259</v>
      </c>
      <c r="G46" s="110" t="s">
        <v>299</v>
      </c>
      <c r="H46" s="118" t="s">
        <v>300</v>
      </c>
      <c r="I46" s="118">
        <v>12</v>
      </c>
      <c r="J46" s="19">
        <v>147</v>
      </c>
      <c r="K46" s="19">
        <v>7</v>
      </c>
      <c r="L46" s="19">
        <v>21</v>
      </c>
      <c r="M46" s="73">
        <f>I46*K46*L46</f>
        <v>1764</v>
      </c>
      <c r="N46" s="336">
        <v>5901886036983</v>
      </c>
      <c r="O46" s="484">
        <f>IFERROR(P46*I46,"-")</f>
        <v>0</v>
      </c>
      <c r="P46" s="124">
        <v>0</v>
      </c>
      <c r="Q46" s="428">
        <f>IFERROR(P46/J46,"-")</f>
        <v>0</v>
      </c>
      <c r="R46" s="4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</row>
    <row r="47" spans="1:448" s="4" customFormat="1" ht="16.95" customHeight="1" x14ac:dyDescent="0.3">
      <c r="B47" s="214"/>
      <c r="C47" s="238" t="s">
        <v>5</v>
      </c>
      <c r="D47" s="91" t="s">
        <v>52</v>
      </c>
      <c r="E47" s="180"/>
      <c r="F47" s="181"/>
      <c r="G47" s="106" t="s">
        <v>5</v>
      </c>
      <c r="H47" s="117" t="s">
        <v>5</v>
      </c>
      <c r="I47" s="117" t="s">
        <v>5</v>
      </c>
      <c r="J47" s="93" t="s">
        <v>5</v>
      </c>
      <c r="K47" s="93" t="s">
        <v>5</v>
      </c>
      <c r="L47" s="93" t="s">
        <v>5</v>
      </c>
      <c r="M47" s="106" t="s">
        <v>5</v>
      </c>
      <c r="N47" s="338" t="s">
        <v>5</v>
      </c>
      <c r="O47" s="487" t="s">
        <v>5</v>
      </c>
      <c r="P47" s="130" t="s">
        <v>5</v>
      </c>
      <c r="Q47" s="431" t="s">
        <v>5</v>
      </c>
      <c r="R47" s="4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</row>
    <row r="48" spans="1:448" s="4" customFormat="1" ht="16.95" customHeight="1" x14ac:dyDescent="0.3">
      <c r="B48" s="213">
        <v>25</v>
      </c>
      <c r="C48" s="63" t="s">
        <v>9</v>
      </c>
      <c r="D48" s="95" t="s">
        <v>266</v>
      </c>
      <c r="E48" s="176" t="s">
        <v>269</v>
      </c>
      <c r="F48" s="177"/>
      <c r="G48" s="110" t="s">
        <v>14</v>
      </c>
      <c r="H48" s="118" t="s">
        <v>249</v>
      </c>
      <c r="I48" s="118">
        <v>50</v>
      </c>
      <c r="J48" s="19">
        <v>70</v>
      </c>
      <c r="K48" s="19">
        <v>7</v>
      </c>
      <c r="L48" s="19">
        <v>10</v>
      </c>
      <c r="M48" s="71">
        <f>I48*J48</f>
        <v>3500</v>
      </c>
      <c r="N48" s="331">
        <v>5906340696017</v>
      </c>
      <c r="O48" s="484">
        <f>IFERROR(P48*I48,"-")</f>
        <v>0</v>
      </c>
      <c r="P48" s="124">
        <v>0</v>
      </c>
      <c r="Q48" s="428">
        <f>IFERROR(P48/J48,"-")</f>
        <v>0</v>
      </c>
      <c r="R48" s="4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</row>
    <row r="49" spans="2:447" s="4" customFormat="1" ht="16.95" customHeight="1" x14ac:dyDescent="0.3">
      <c r="B49" s="213">
        <v>26</v>
      </c>
      <c r="C49" s="63" t="s">
        <v>9</v>
      </c>
      <c r="D49" s="95" t="s">
        <v>267</v>
      </c>
      <c r="E49" s="176" t="s">
        <v>282</v>
      </c>
      <c r="F49" s="177" t="s">
        <v>259</v>
      </c>
      <c r="G49" s="110" t="s">
        <v>14</v>
      </c>
      <c r="H49" s="118" t="s">
        <v>249</v>
      </c>
      <c r="I49" s="118">
        <v>50</v>
      </c>
      <c r="J49" s="19">
        <v>70</v>
      </c>
      <c r="K49" s="19">
        <v>7</v>
      </c>
      <c r="L49" s="19">
        <v>10</v>
      </c>
      <c r="M49" s="71">
        <f>I49*J49</f>
        <v>3500</v>
      </c>
      <c r="N49" s="331">
        <v>5906340696055</v>
      </c>
      <c r="O49" s="484">
        <f>IFERROR(P49*I49,"-")</f>
        <v>0</v>
      </c>
      <c r="P49" s="124">
        <v>0</v>
      </c>
      <c r="Q49" s="428">
        <f>IFERROR(P49/J49,"-")</f>
        <v>0</v>
      </c>
      <c r="R49" s="4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</row>
    <row r="50" spans="2:447" s="4" customFormat="1" ht="16.95" customHeight="1" x14ac:dyDescent="0.3">
      <c r="B50" s="213">
        <v>27</v>
      </c>
      <c r="C50" s="202" t="s">
        <v>9</v>
      </c>
      <c r="D50" s="203" t="s">
        <v>268</v>
      </c>
      <c r="E50" s="251" t="s">
        <v>280</v>
      </c>
      <c r="F50" s="179" t="s">
        <v>258</v>
      </c>
      <c r="G50" s="204" t="s">
        <v>23</v>
      </c>
      <c r="H50" s="205" t="s">
        <v>285</v>
      </c>
      <c r="I50" s="205">
        <v>24</v>
      </c>
      <c r="J50" s="206">
        <v>72</v>
      </c>
      <c r="K50" s="206">
        <v>6</v>
      </c>
      <c r="L50" s="206">
        <v>12</v>
      </c>
      <c r="M50" s="207">
        <f>I50*J50</f>
        <v>1728</v>
      </c>
      <c r="N50" s="339">
        <v>5906340696109</v>
      </c>
      <c r="O50" s="488">
        <f>IFERROR(P50*I50,"-")</f>
        <v>0</v>
      </c>
      <c r="P50" s="208">
        <v>0</v>
      </c>
      <c r="Q50" s="432">
        <f>IFERROR(P50/J50,"-")</f>
        <v>0</v>
      </c>
      <c r="R50" s="4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</row>
    <row r="51" spans="2:447" s="4" customFormat="1" ht="16.95" customHeight="1" x14ac:dyDescent="0.3">
      <c r="B51" s="214"/>
      <c r="C51" s="237" t="s">
        <v>5</v>
      </c>
      <c r="D51" s="195" t="s">
        <v>27</v>
      </c>
      <c r="E51" s="196"/>
      <c r="F51" s="181"/>
      <c r="G51" s="197" t="s">
        <v>5</v>
      </c>
      <c r="H51" s="198" t="s">
        <v>5</v>
      </c>
      <c r="I51" s="198" t="s">
        <v>5</v>
      </c>
      <c r="J51" s="199" t="s">
        <v>5</v>
      </c>
      <c r="K51" s="199" t="s">
        <v>5</v>
      </c>
      <c r="L51" s="199" t="s">
        <v>5</v>
      </c>
      <c r="M51" s="197" t="s">
        <v>5</v>
      </c>
      <c r="N51" s="340" t="s">
        <v>5</v>
      </c>
      <c r="O51" s="489" t="s">
        <v>5</v>
      </c>
      <c r="P51" s="200" t="s">
        <v>5</v>
      </c>
      <c r="Q51" s="433" t="s">
        <v>5</v>
      </c>
      <c r="R51" s="4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</row>
    <row r="52" spans="2:447" s="4" customFormat="1" ht="16.95" customHeight="1" x14ac:dyDescent="0.3">
      <c r="B52" s="115"/>
      <c r="C52" s="62"/>
      <c r="D52" s="89" t="s">
        <v>54</v>
      </c>
      <c r="E52" s="182"/>
      <c r="F52" s="183"/>
      <c r="G52" s="104"/>
      <c r="H52" s="115"/>
      <c r="I52" s="115"/>
      <c r="J52" s="85"/>
      <c r="K52" s="85"/>
      <c r="L52" s="85"/>
      <c r="M52" s="104"/>
      <c r="N52" s="334"/>
      <c r="O52" s="485"/>
      <c r="P52" s="128"/>
      <c r="Q52" s="429"/>
      <c r="R52" s="4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</row>
    <row r="53" spans="2:447" s="4" customFormat="1" ht="16.95" customHeight="1" x14ac:dyDescent="0.3">
      <c r="B53" s="213">
        <v>28</v>
      </c>
      <c r="C53" s="61" t="s">
        <v>53</v>
      </c>
      <c r="D53" s="90" t="s">
        <v>114</v>
      </c>
      <c r="E53" s="176" t="s">
        <v>213</v>
      </c>
      <c r="F53" s="177" t="s">
        <v>259</v>
      </c>
      <c r="G53" s="108" t="s">
        <v>28</v>
      </c>
      <c r="H53" s="118" t="s">
        <v>248</v>
      </c>
      <c r="I53" s="118">
        <v>12</v>
      </c>
      <c r="J53" s="19">
        <v>60</v>
      </c>
      <c r="K53" s="19">
        <v>5</v>
      </c>
      <c r="L53" s="19">
        <v>12</v>
      </c>
      <c r="M53" s="71">
        <f>I53*J53</f>
        <v>720</v>
      </c>
      <c r="N53" s="331">
        <v>5907809284295</v>
      </c>
      <c r="O53" s="484">
        <f>IFERROR(P53*I53,"-")</f>
        <v>0</v>
      </c>
      <c r="P53" s="124">
        <v>0</v>
      </c>
      <c r="Q53" s="428">
        <f>IFERROR(P53/J53,"-")</f>
        <v>0</v>
      </c>
      <c r="R53" s="4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</row>
    <row r="54" spans="2:447" s="4" customFormat="1" ht="16.95" customHeight="1" x14ac:dyDescent="0.3">
      <c r="B54" s="115"/>
      <c r="C54" s="62"/>
      <c r="D54" s="89" t="s">
        <v>65</v>
      </c>
      <c r="E54" s="182"/>
      <c r="F54" s="183"/>
      <c r="G54" s="104"/>
      <c r="H54" s="115"/>
      <c r="I54" s="115"/>
      <c r="J54" s="85"/>
      <c r="K54" s="85"/>
      <c r="L54" s="85"/>
      <c r="M54" s="104"/>
      <c r="N54" s="334"/>
      <c r="O54" s="485"/>
      <c r="P54" s="128"/>
      <c r="Q54" s="429"/>
      <c r="R54" s="4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</row>
    <row r="55" spans="2:447" s="4" customFormat="1" ht="16.95" customHeight="1" x14ac:dyDescent="0.3">
      <c r="B55" s="210">
        <v>29</v>
      </c>
      <c r="C55" s="61" t="s">
        <v>174</v>
      </c>
      <c r="D55" s="90" t="s">
        <v>115</v>
      </c>
      <c r="E55" s="176" t="s">
        <v>214</v>
      </c>
      <c r="F55" s="177" t="s">
        <v>259</v>
      </c>
      <c r="G55" s="108" t="s">
        <v>28</v>
      </c>
      <c r="H55" s="118" t="s">
        <v>248</v>
      </c>
      <c r="I55" s="118">
        <v>12</v>
      </c>
      <c r="J55" s="19">
        <v>60</v>
      </c>
      <c r="K55" s="19">
        <v>5</v>
      </c>
      <c r="L55" s="19">
        <v>12</v>
      </c>
      <c r="M55" s="71">
        <f>I55*J55</f>
        <v>720</v>
      </c>
      <c r="N55" s="331">
        <v>5907809284219</v>
      </c>
      <c r="O55" s="484">
        <f>IFERROR(P55*I55,"-")</f>
        <v>0</v>
      </c>
      <c r="P55" s="124">
        <v>0</v>
      </c>
      <c r="Q55" s="428">
        <f>IFERROR(P55/J55,"-")</f>
        <v>0</v>
      </c>
      <c r="R55" s="4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</row>
    <row r="56" spans="2:447" s="4" customFormat="1" ht="16.95" customHeight="1" x14ac:dyDescent="0.3">
      <c r="B56" s="210">
        <v>30</v>
      </c>
      <c r="C56" s="61" t="s">
        <v>174</v>
      </c>
      <c r="D56" s="90" t="s">
        <v>116</v>
      </c>
      <c r="E56" s="176" t="s">
        <v>215</v>
      </c>
      <c r="F56" s="179" t="s">
        <v>259</v>
      </c>
      <c r="G56" s="108" t="s">
        <v>28</v>
      </c>
      <c r="H56" s="118" t="s">
        <v>248</v>
      </c>
      <c r="I56" s="118">
        <v>12</v>
      </c>
      <c r="J56" s="19">
        <v>60</v>
      </c>
      <c r="K56" s="19">
        <v>5</v>
      </c>
      <c r="L56" s="19">
        <v>12</v>
      </c>
      <c r="M56" s="71">
        <f>I56*J56</f>
        <v>720</v>
      </c>
      <c r="N56" s="331">
        <v>5907809284271</v>
      </c>
      <c r="O56" s="484">
        <f>IFERROR(P56*I56,"-")</f>
        <v>0</v>
      </c>
      <c r="P56" s="124">
        <v>0</v>
      </c>
      <c r="Q56" s="428">
        <f>IFERROR(P56/J56,"-")</f>
        <v>0</v>
      </c>
      <c r="R56" s="4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</row>
    <row r="57" spans="2:447" s="4" customFormat="1" ht="16.95" customHeight="1" x14ac:dyDescent="0.3">
      <c r="B57" s="252"/>
      <c r="C57" s="237" t="s">
        <v>5</v>
      </c>
      <c r="D57" s="195" t="s">
        <v>29</v>
      </c>
      <c r="E57" s="196"/>
      <c r="F57" s="181"/>
      <c r="G57" s="197" t="s">
        <v>5</v>
      </c>
      <c r="H57" s="198" t="s">
        <v>5</v>
      </c>
      <c r="I57" s="198" t="s">
        <v>5</v>
      </c>
      <c r="J57" s="199" t="s">
        <v>5</v>
      </c>
      <c r="K57" s="199" t="s">
        <v>5</v>
      </c>
      <c r="L57" s="199" t="s">
        <v>5</v>
      </c>
      <c r="M57" s="197" t="s">
        <v>5</v>
      </c>
      <c r="N57" s="340" t="s">
        <v>5</v>
      </c>
      <c r="O57" s="489" t="s">
        <v>5</v>
      </c>
      <c r="P57" s="201" t="s">
        <v>5</v>
      </c>
      <c r="Q57" s="433"/>
      <c r="R57" s="4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</row>
    <row r="58" spans="2:447" s="4" customFormat="1" ht="16.95" customHeight="1" x14ac:dyDescent="0.3">
      <c r="B58" s="115"/>
      <c r="C58" s="62" t="s">
        <v>5</v>
      </c>
      <c r="D58" s="89" t="s">
        <v>30</v>
      </c>
      <c r="E58" s="182"/>
      <c r="F58" s="183"/>
      <c r="G58" s="104" t="s">
        <v>5</v>
      </c>
      <c r="H58" s="115" t="s">
        <v>5</v>
      </c>
      <c r="I58" s="115" t="s">
        <v>5</v>
      </c>
      <c r="J58" s="85" t="s">
        <v>5</v>
      </c>
      <c r="K58" s="85" t="s">
        <v>5</v>
      </c>
      <c r="L58" s="85" t="s">
        <v>5</v>
      </c>
      <c r="M58" s="104" t="s">
        <v>5</v>
      </c>
      <c r="N58" s="334" t="s">
        <v>5</v>
      </c>
      <c r="O58" s="485" t="s">
        <v>5</v>
      </c>
      <c r="P58" s="131" t="s">
        <v>5</v>
      </c>
      <c r="Q58" s="429" t="s">
        <v>5</v>
      </c>
      <c r="R58" s="4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</row>
    <row r="59" spans="2:447" s="4" customFormat="1" ht="16.95" customHeight="1" thickBot="1" x14ac:dyDescent="0.35">
      <c r="B59" s="212">
        <v>31</v>
      </c>
      <c r="C59" s="65" t="s">
        <v>19</v>
      </c>
      <c r="D59" s="97" t="s">
        <v>145</v>
      </c>
      <c r="E59" s="178" t="s">
        <v>216</v>
      </c>
      <c r="F59" s="179" t="s">
        <v>258</v>
      </c>
      <c r="G59" s="109" t="s">
        <v>20</v>
      </c>
      <c r="H59" s="119" t="s">
        <v>251</v>
      </c>
      <c r="I59" s="119">
        <v>14</v>
      </c>
      <c r="J59" s="24">
        <v>48</v>
      </c>
      <c r="K59" s="24">
        <v>6</v>
      </c>
      <c r="L59" s="24">
        <v>8</v>
      </c>
      <c r="M59" s="72">
        <f>I59*J59</f>
        <v>672</v>
      </c>
      <c r="N59" s="339">
        <v>5907809284004</v>
      </c>
      <c r="O59" s="484">
        <f>IFERROR(P59*I59,"-")</f>
        <v>0</v>
      </c>
      <c r="P59" s="125">
        <v>0</v>
      </c>
      <c r="Q59" s="434">
        <f>IFERROR(P59/J59,"-")</f>
        <v>0</v>
      </c>
      <c r="R59" s="4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</row>
    <row r="60" spans="2:447" s="4" customFormat="1" ht="16.95" customHeight="1" x14ac:dyDescent="0.3">
      <c r="B60" s="211"/>
      <c r="C60" s="236" t="s">
        <v>5</v>
      </c>
      <c r="D60" s="98" t="s">
        <v>31</v>
      </c>
      <c r="E60" s="180"/>
      <c r="F60" s="181"/>
      <c r="G60" s="105" t="s">
        <v>5</v>
      </c>
      <c r="H60" s="116" t="s">
        <v>5</v>
      </c>
      <c r="I60" s="116" t="s">
        <v>5</v>
      </c>
      <c r="J60" s="88" t="s">
        <v>5</v>
      </c>
      <c r="K60" s="88" t="s">
        <v>5</v>
      </c>
      <c r="L60" s="88" t="s">
        <v>5</v>
      </c>
      <c r="M60" s="105" t="s">
        <v>5</v>
      </c>
      <c r="N60" s="335" t="s">
        <v>5</v>
      </c>
      <c r="O60" s="486" t="s">
        <v>5</v>
      </c>
      <c r="P60" s="132" t="s">
        <v>5</v>
      </c>
      <c r="Q60" s="430" t="s">
        <v>5</v>
      </c>
      <c r="R60" s="4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</row>
    <row r="61" spans="2:447" s="4" customFormat="1" ht="16.95" customHeight="1" x14ac:dyDescent="0.3">
      <c r="B61" s="115"/>
      <c r="C61" s="62" t="s">
        <v>5</v>
      </c>
      <c r="D61" s="89" t="s">
        <v>57</v>
      </c>
      <c r="E61" s="182"/>
      <c r="F61" s="183"/>
      <c r="G61" s="104" t="s">
        <v>5</v>
      </c>
      <c r="H61" s="115" t="s">
        <v>5</v>
      </c>
      <c r="I61" s="115" t="s">
        <v>5</v>
      </c>
      <c r="J61" s="85" t="s">
        <v>5</v>
      </c>
      <c r="K61" s="85" t="s">
        <v>5</v>
      </c>
      <c r="L61" s="85" t="s">
        <v>5</v>
      </c>
      <c r="M61" s="104" t="s">
        <v>5</v>
      </c>
      <c r="N61" s="334" t="s">
        <v>5</v>
      </c>
      <c r="O61" s="485" t="s">
        <v>5</v>
      </c>
      <c r="P61" s="131" t="s">
        <v>5</v>
      </c>
      <c r="Q61" s="429" t="s">
        <v>5</v>
      </c>
      <c r="R61" s="4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</row>
    <row r="62" spans="2:447" s="4" customFormat="1" ht="16.95" customHeight="1" x14ac:dyDescent="0.3">
      <c r="B62" s="210">
        <v>32</v>
      </c>
      <c r="C62" s="61" t="s">
        <v>32</v>
      </c>
      <c r="D62" s="90" t="s">
        <v>146</v>
      </c>
      <c r="E62" s="176" t="s">
        <v>192</v>
      </c>
      <c r="F62" s="177" t="s">
        <v>259</v>
      </c>
      <c r="G62" s="108" t="s">
        <v>15</v>
      </c>
      <c r="H62" s="118" t="s">
        <v>245</v>
      </c>
      <c r="I62" s="118">
        <v>12</v>
      </c>
      <c r="J62" s="19">
        <v>180</v>
      </c>
      <c r="K62" s="19">
        <v>15</v>
      </c>
      <c r="L62" s="19">
        <v>12</v>
      </c>
      <c r="M62" s="71">
        <f>I62*J62</f>
        <v>2160</v>
      </c>
      <c r="N62" s="331">
        <v>5900027351138</v>
      </c>
      <c r="O62" s="484">
        <f>IFERROR(P62*I62,"-")</f>
        <v>0</v>
      </c>
      <c r="P62" s="124">
        <v>0</v>
      </c>
      <c r="Q62" s="428">
        <f>IFERROR(P62/J62,"-")</f>
        <v>0</v>
      </c>
      <c r="R62" s="4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</row>
    <row r="63" spans="2:447" s="4" customFormat="1" ht="16.95" customHeight="1" x14ac:dyDescent="0.3">
      <c r="B63" s="210">
        <v>33</v>
      </c>
      <c r="C63" s="61" t="s">
        <v>32</v>
      </c>
      <c r="D63" s="90" t="s">
        <v>147</v>
      </c>
      <c r="E63" s="176" t="s">
        <v>193</v>
      </c>
      <c r="F63" s="177" t="s">
        <v>259</v>
      </c>
      <c r="G63" s="108" t="s">
        <v>15</v>
      </c>
      <c r="H63" s="118" t="s">
        <v>245</v>
      </c>
      <c r="I63" s="118">
        <v>12</v>
      </c>
      <c r="J63" s="19">
        <v>180</v>
      </c>
      <c r="K63" s="19">
        <v>15</v>
      </c>
      <c r="L63" s="19">
        <v>12</v>
      </c>
      <c r="M63" s="71">
        <f>I63*J63</f>
        <v>2160</v>
      </c>
      <c r="N63" s="331">
        <v>5900027350131</v>
      </c>
      <c r="O63" s="484">
        <f>IFERROR(P63*I63,"-")</f>
        <v>0</v>
      </c>
      <c r="P63" s="124">
        <v>0</v>
      </c>
      <c r="Q63" s="428">
        <f>IFERROR(P63/J63,"-")</f>
        <v>0</v>
      </c>
      <c r="R63" s="4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</row>
    <row r="64" spans="2:447" s="4" customFormat="1" ht="16.95" customHeight="1" x14ac:dyDescent="0.3">
      <c r="B64" s="210">
        <v>34</v>
      </c>
      <c r="C64" s="61" t="s">
        <v>32</v>
      </c>
      <c r="D64" s="90" t="s">
        <v>311</v>
      </c>
      <c r="E64" s="176" t="s">
        <v>313</v>
      </c>
      <c r="F64" s="177" t="s">
        <v>259</v>
      </c>
      <c r="G64" s="108" t="s">
        <v>15</v>
      </c>
      <c r="H64" s="118" t="s">
        <v>255</v>
      </c>
      <c r="I64" s="118">
        <v>18</v>
      </c>
      <c r="J64" s="19">
        <v>128</v>
      </c>
      <c r="K64" s="19">
        <v>16</v>
      </c>
      <c r="L64" s="19">
        <v>8</v>
      </c>
      <c r="M64" s="71">
        <f>I64*J64</f>
        <v>2304</v>
      </c>
      <c r="N64" s="331">
        <v>5902150594048</v>
      </c>
      <c r="O64" s="484">
        <f>IFERROR(P64*I64,"-")</f>
        <v>0</v>
      </c>
      <c r="P64" s="124">
        <v>0</v>
      </c>
      <c r="Q64" s="428">
        <f>IFERROR(P64/J64,"-")</f>
        <v>0</v>
      </c>
      <c r="R64" s="4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</row>
    <row r="65" spans="2:48" s="4" customFormat="1" ht="16.95" customHeight="1" thickBot="1" x14ac:dyDescent="0.35">
      <c r="B65" s="210">
        <v>35</v>
      </c>
      <c r="C65" s="65" t="s">
        <v>32</v>
      </c>
      <c r="D65" s="97" t="s">
        <v>148</v>
      </c>
      <c r="E65" s="178" t="s">
        <v>354</v>
      </c>
      <c r="F65" s="177" t="s">
        <v>259</v>
      </c>
      <c r="G65" s="109" t="s">
        <v>15</v>
      </c>
      <c r="H65" s="118" t="s">
        <v>255</v>
      </c>
      <c r="I65" s="119">
        <v>18</v>
      </c>
      <c r="J65" s="24">
        <v>128</v>
      </c>
      <c r="K65" s="24">
        <v>16</v>
      </c>
      <c r="L65" s="24">
        <v>8</v>
      </c>
      <c r="M65" s="72">
        <f>I65*J65</f>
        <v>2304</v>
      </c>
      <c r="N65" s="339">
        <v>5900027346431</v>
      </c>
      <c r="O65" s="484">
        <f>IFERROR(P65*I65,"-")</f>
        <v>0</v>
      </c>
      <c r="P65" s="124">
        <v>0</v>
      </c>
      <c r="Q65" s="428">
        <f>IFERROR(P65/J65,"-")</f>
        <v>0</v>
      </c>
      <c r="R65" s="4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</row>
    <row r="66" spans="2:48" s="4" customFormat="1" ht="16.95" customHeight="1" x14ac:dyDescent="0.3">
      <c r="B66" s="211"/>
      <c r="C66" s="236" t="s">
        <v>5</v>
      </c>
      <c r="D66" s="98" t="s">
        <v>34</v>
      </c>
      <c r="E66" s="180"/>
      <c r="F66" s="181"/>
      <c r="G66" s="105" t="s">
        <v>5</v>
      </c>
      <c r="H66" s="116" t="s">
        <v>5</v>
      </c>
      <c r="I66" s="116" t="s">
        <v>5</v>
      </c>
      <c r="J66" s="88" t="s">
        <v>5</v>
      </c>
      <c r="K66" s="88" t="s">
        <v>5</v>
      </c>
      <c r="L66" s="88" t="s">
        <v>5</v>
      </c>
      <c r="M66" s="105" t="s">
        <v>5</v>
      </c>
      <c r="N66" s="335" t="s">
        <v>5</v>
      </c>
      <c r="O66" s="486" t="s">
        <v>5</v>
      </c>
      <c r="P66" s="132" t="s">
        <v>5</v>
      </c>
      <c r="Q66" s="430" t="s">
        <v>5</v>
      </c>
      <c r="R66" s="47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</row>
    <row r="67" spans="2:48" s="4" customFormat="1" ht="16.95" customHeight="1" x14ac:dyDescent="0.3">
      <c r="B67" s="115"/>
      <c r="C67" s="62" t="s">
        <v>5</v>
      </c>
      <c r="D67" s="89" t="s">
        <v>35</v>
      </c>
      <c r="E67" s="182"/>
      <c r="F67" s="183"/>
      <c r="G67" s="104" t="s">
        <v>5</v>
      </c>
      <c r="H67" s="115" t="s">
        <v>5</v>
      </c>
      <c r="I67" s="115" t="s">
        <v>5</v>
      </c>
      <c r="J67" s="85" t="s">
        <v>5</v>
      </c>
      <c r="K67" s="85" t="s">
        <v>5</v>
      </c>
      <c r="L67" s="85" t="s">
        <v>5</v>
      </c>
      <c r="M67" s="104" t="s">
        <v>5</v>
      </c>
      <c r="N67" s="334" t="s">
        <v>5</v>
      </c>
      <c r="O67" s="485" t="s">
        <v>5</v>
      </c>
      <c r="P67" s="131" t="s">
        <v>5</v>
      </c>
      <c r="Q67" s="429" t="s">
        <v>5</v>
      </c>
      <c r="R67" s="4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2:48" s="4" customFormat="1" ht="16.95" customHeight="1" x14ac:dyDescent="0.3">
      <c r="B68" s="213">
        <v>36</v>
      </c>
      <c r="C68" s="63" t="s">
        <v>22</v>
      </c>
      <c r="D68" s="95" t="s">
        <v>149</v>
      </c>
      <c r="E68" s="176" t="s">
        <v>209</v>
      </c>
      <c r="F68" s="177"/>
      <c r="G68" s="110" t="s">
        <v>36</v>
      </c>
      <c r="H68" s="133" t="s">
        <v>252</v>
      </c>
      <c r="I68" s="118">
        <v>4</v>
      </c>
      <c r="J68" s="19">
        <v>48</v>
      </c>
      <c r="K68" s="19">
        <v>4</v>
      </c>
      <c r="L68" s="19">
        <v>12</v>
      </c>
      <c r="M68" s="71">
        <f>I68*J68</f>
        <v>192</v>
      </c>
      <c r="N68" s="331">
        <v>276022</v>
      </c>
      <c r="O68" s="490">
        <f>IFERROR(P68*I68*3,"-")</f>
        <v>0</v>
      </c>
      <c r="P68" s="124">
        <v>0</v>
      </c>
      <c r="Q68" s="428">
        <f>IFERROR(P68/J68,"-")</f>
        <v>0</v>
      </c>
      <c r="R68" s="4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2:48" s="4" customFormat="1" ht="16.95" customHeight="1" x14ac:dyDescent="0.3">
      <c r="B69" s="213">
        <v>37</v>
      </c>
      <c r="C69" s="63" t="s">
        <v>22</v>
      </c>
      <c r="D69" s="95" t="s">
        <v>150</v>
      </c>
      <c r="E69" s="176" t="s">
        <v>210</v>
      </c>
      <c r="F69" s="177"/>
      <c r="G69" s="110" t="s">
        <v>36</v>
      </c>
      <c r="H69" s="133" t="s">
        <v>252</v>
      </c>
      <c r="I69" s="118">
        <v>4</v>
      </c>
      <c r="J69" s="19">
        <v>48</v>
      </c>
      <c r="K69" s="19">
        <v>4</v>
      </c>
      <c r="L69" s="19">
        <v>12</v>
      </c>
      <c r="M69" s="71">
        <f>I69*J69</f>
        <v>192</v>
      </c>
      <c r="N69" s="331">
        <v>276023</v>
      </c>
      <c r="O69" s="490">
        <f>IFERROR(P69*I69*3,"-")</f>
        <v>0</v>
      </c>
      <c r="P69" s="124">
        <v>0</v>
      </c>
      <c r="Q69" s="428">
        <f>IFERROR(P69/J69,"-")</f>
        <v>0</v>
      </c>
      <c r="R69" s="4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spans="2:48" s="4" customFormat="1" ht="16.95" customHeight="1" x14ac:dyDescent="0.3">
      <c r="B70" s="213">
        <v>38</v>
      </c>
      <c r="C70" s="63" t="s">
        <v>22</v>
      </c>
      <c r="D70" s="95" t="s">
        <v>151</v>
      </c>
      <c r="E70" s="176" t="s">
        <v>211</v>
      </c>
      <c r="F70" s="177"/>
      <c r="G70" s="110" t="s">
        <v>36</v>
      </c>
      <c r="H70" s="133" t="s">
        <v>252</v>
      </c>
      <c r="I70" s="118">
        <v>4</v>
      </c>
      <c r="J70" s="19">
        <v>48</v>
      </c>
      <c r="K70" s="19">
        <v>4</v>
      </c>
      <c r="L70" s="19">
        <v>12</v>
      </c>
      <c r="M70" s="71">
        <f>I70*J70</f>
        <v>192</v>
      </c>
      <c r="N70" s="331">
        <v>276865</v>
      </c>
      <c r="O70" s="490">
        <f>IFERROR(P70*I70*3,"-")</f>
        <v>0</v>
      </c>
      <c r="P70" s="124">
        <v>0</v>
      </c>
      <c r="Q70" s="428">
        <f>IFERROR(P70/J70,"-")</f>
        <v>0</v>
      </c>
      <c r="R70" s="4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2:48" s="4" customFormat="1" ht="16.95" customHeight="1" x14ac:dyDescent="0.3">
      <c r="B71" s="115"/>
      <c r="C71" s="62" t="s">
        <v>5</v>
      </c>
      <c r="D71" s="89" t="s">
        <v>39</v>
      </c>
      <c r="E71" s="182"/>
      <c r="F71" s="183"/>
      <c r="G71" s="104" t="s">
        <v>5</v>
      </c>
      <c r="H71" s="115" t="s">
        <v>5</v>
      </c>
      <c r="I71" s="115" t="s">
        <v>5</v>
      </c>
      <c r="J71" s="85" t="s">
        <v>5</v>
      </c>
      <c r="K71" s="85" t="s">
        <v>5</v>
      </c>
      <c r="L71" s="85" t="s">
        <v>5</v>
      </c>
      <c r="M71" s="104" t="s">
        <v>5</v>
      </c>
      <c r="N71" s="334" t="s">
        <v>5</v>
      </c>
      <c r="O71" s="485" t="s">
        <v>5</v>
      </c>
      <c r="P71" s="128"/>
      <c r="Q71" s="429" t="s">
        <v>5</v>
      </c>
      <c r="R71" s="4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2:48" s="4" customFormat="1" ht="16.95" customHeight="1" x14ac:dyDescent="0.3">
      <c r="B72" s="213">
        <v>39</v>
      </c>
      <c r="C72" s="63" t="s">
        <v>22</v>
      </c>
      <c r="D72" s="95" t="s">
        <v>152</v>
      </c>
      <c r="E72" s="176" t="s">
        <v>212</v>
      </c>
      <c r="F72" s="177"/>
      <c r="G72" s="110" t="s">
        <v>40</v>
      </c>
      <c r="H72" s="133" t="s">
        <v>252</v>
      </c>
      <c r="I72" s="118">
        <v>4</v>
      </c>
      <c r="J72" s="19">
        <v>48</v>
      </c>
      <c r="K72" s="19">
        <v>4</v>
      </c>
      <c r="L72" s="19">
        <v>12</v>
      </c>
      <c r="M72" s="71">
        <f>I72*J72</f>
        <v>192</v>
      </c>
      <c r="N72" s="331">
        <v>272097</v>
      </c>
      <c r="O72" s="490">
        <f>IFERROR(P72*I72*2.7,"-")</f>
        <v>0</v>
      </c>
      <c r="P72" s="124">
        <v>0</v>
      </c>
      <c r="Q72" s="428">
        <f>IFERROR(P72/J72,"-")</f>
        <v>0</v>
      </c>
      <c r="R72" s="4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2:48" s="4" customFormat="1" ht="16.95" customHeight="1" x14ac:dyDescent="0.3">
      <c r="B73" s="115"/>
      <c r="C73" s="62" t="s">
        <v>5</v>
      </c>
      <c r="D73" s="89" t="s">
        <v>41</v>
      </c>
      <c r="E73" s="182"/>
      <c r="F73" s="183"/>
      <c r="G73" s="104" t="s">
        <v>5</v>
      </c>
      <c r="H73" s="115" t="s">
        <v>5</v>
      </c>
      <c r="I73" s="115" t="s">
        <v>5</v>
      </c>
      <c r="J73" s="85" t="s">
        <v>5</v>
      </c>
      <c r="K73" s="85" t="s">
        <v>5</v>
      </c>
      <c r="L73" s="85" t="s">
        <v>5</v>
      </c>
      <c r="M73" s="104" t="s">
        <v>5</v>
      </c>
      <c r="N73" s="334" t="s">
        <v>5</v>
      </c>
      <c r="O73" s="491" t="s">
        <v>5</v>
      </c>
      <c r="P73" s="128"/>
      <c r="Q73" s="429" t="s">
        <v>5</v>
      </c>
      <c r="R73" s="4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spans="2:48" s="4" customFormat="1" ht="16.95" customHeight="1" x14ac:dyDescent="0.3">
      <c r="B74" s="213">
        <v>40</v>
      </c>
      <c r="C74" s="63" t="s">
        <v>9</v>
      </c>
      <c r="D74" s="95" t="s">
        <v>271</v>
      </c>
      <c r="E74" s="176" t="s">
        <v>217</v>
      </c>
      <c r="F74" s="177"/>
      <c r="G74" s="110" t="s">
        <v>36</v>
      </c>
      <c r="H74" s="133" t="s">
        <v>252</v>
      </c>
      <c r="I74" s="118">
        <v>4</v>
      </c>
      <c r="J74" s="19">
        <v>50</v>
      </c>
      <c r="K74" s="19">
        <v>5</v>
      </c>
      <c r="L74" s="19">
        <v>10</v>
      </c>
      <c r="M74" s="71">
        <f>I74*J74</f>
        <v>200</v>
      </c>
      <c r="N74" s="331">
        <v>274906</v>
      </c>
      <c r="O74" s="490">
        <f>IFERROR(P74*I74*3,"-")</f>
        <v>0</v>
      </c>
      <c r="P74" s="124">
        <v>0</v>
      </c>
      <c r="Q74" s="428">
        <f>IFERROR(P74/J74,"-")</f>
        <v>0</v>
      </c>
      <c r="R74" s="4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spans="2:48" s="4" customFormat="1" ht="16.95" customHeight="1" x14ac:dyDescent="0.3">
      <c r="B75" s="115"/>
      <c r="C75" s="62"/>
      <c r="D75" s="89" t="s">
        <v>55</v>
      </c>
      <c r="E75" s="182"/>
      <c r="F75" s="183"/>
      <c r="G75" s="104"/>
      <c r="H75" s="115"/>
      <c r="I75" s="115"/>
      <c r="J75" s="85"/>
      <c r="K75" s="85"/>
      <c r="L75" s="85"/>
      <c r="M75" s="104"/>
      <c r="N75" s="334"/>
      <c r="O75" s="485"/>
      <c r="P75" s="128"/>
      <c r="Q75" s="429"/>
      <c r="R75" s="4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spans="2:48" s="4" customFormat="1" ht="16.95" customHeight="1" x14ac:dyDescent="0.3">
      <c r="B76" s="213">
        <v>41</v>
      </c>
      <c r="C76" s="63" t="s">
        <v>22</v>
      </c>
      <c r="D76" s="95" t="s">
        <v>117</v>
      </c>
      <c r="E76" s="176" t="s">
        <v>207</v>
      </c>
      <c r="F76" s="177"/>
      <c r="G76" s="110" t="s">
        <v>36</v>
      </c>
      <c r="H76" s="133" t="s">
        <v>252</v>
      </c>
      <c r="I76" s="118">
        <v>4</v>
      </c>
      <c r="J76" s="19">
        <v>48</v>
      </c>
      <c r="K76" s="19">
        <v>4</v>
      </c>
      <c r="L76" s="19">
        <v>12</v>
      </c>
      <c r="M76" s="71">
        <f>I76*J76</f>
        <v>192</v>
      </c>
      <c r="N76" s="331">
        <v>275481</v>
      </c>
      <c r="O76" s="490">
        <f>IFERROR(P76*I76*3,"-")</f>
        <v>0</v>
      </c>
      <c r="P76" s="124">
        <v>0</v>
      </c>
      <c r="Q76" s="428">
        <f>IFERROR(P76/J76,"-")</f>
        <v>0</v>
      </c>
      <c r="R76" s="4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</row>
    <row r="77" spans="2:48" s="2" customFormat="1" ht="16.95" customHeight="1" thickBot="1" x14ac:dyDescent="0.35">
      <c r="B77" s="101">
        <v>42</v>
      </c>
      <c r="C77" s="66" t="s">
        <v>22</v>
      </c>
      <c r="D77" s="100" t="s">
        <v>118</v>
      </c>
      <c r="E77" s="178" t="s">
        <v>208</v>
      </c>
      <c r="F77" s="177"/>
      <c r="G77" s="112" t="s">
        <v>40</v>
      </c>
      <c r="H77" s="133" t="s">
        <v>252</v>
      </c>
      <c r="I77" s="121">
        <v>4</v>
      </c>
      <c r="J77" s="54">
        <v>48</v>
      </c>
      <c r="K77" s="54">
        <v>6</v>
      </c>
      <c r="L77" s="54" t="s">
        <v>38</v>
      </c>
      <c r="M77" s="74">
        <f>I77*J77</f>
        <v>192</v>
      </c>
      <c r="N77" s="341">
        <v>250481</v>
      </c>
      <c r="O77" s="490">
        <f>IFERROR(P77*I77*2.7,"-")</f>
        <v>0</v>
      </c>
      <c r="P77" s="125">
        <v>0</v>
      </c>
      <c r="Q77" s="434">
        <f>IFERROR(P77/J77,"-")</f>
        <v>0</v>
      </c>
      <c r="R77" s="4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2:48" s="4" customFormat="1" ht="16.95" customHeight="1" x14ac:dyDescent="0.3">
      <c r="B78" s="211"/>
      <c r="C78" s="236" t="s">
        <v>5</v>
      </c>
      <c r="D78" s="98" t="s">
        <v>42</v>
      </c>
      <c r="E78" s="180"/>
      <c r="F78" s="181"/>
      <c r="G78" s="105" t="s">
        <v>5</v>
      </c>
      <c r="H78" s="116" t="s">
        <v>5</v>
      </c>
      <c r="I78" s="116" t="s">
        <v>5</v>
      </c>
      <c r="J78" s="88" t="s">
        <v>5</v>
      </c>
      <c r="K78" s="88" t="s">
        <v>5</v>
      </c>
      <c r="L78" s="88" t="s">
        <v>5</v>
      </c>
      <c r="M78" s="105" t="s">
        <v>5</v>
      </c>
      <c r="N78" s="335" t="s">
        <v>5</v>
      </c>
      <c r="O78" s="486" t="s">
        <v>5</v>
      </c>
      <c r="P78" s="132" t="s">
        <v>5</v>
      </c>
      <c r="Q78" s="430" t="s">
        <v>5</v>
      </c>
      <c r="R78" s="4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2:48" s="4" customFormat="1" ht="16.95" customHeight="1" x14ac:dyDescent="0.3">
      <c r="B79" s="115"/>
      <c r="C79" s="62" t="s">
        <v>5</v>
      </c>
      <c r="D79" s="96" t="s">
        <v>56</v>
      </c>
      <c r="E79" s="186"/>
      <c r="F79" s="187"/>
      <c r="G79" s="104" t="s">
        <v>5</v>
      </c>
      <c r="H79" s="115" t="s">
        <v>5</v>
      </c>
      <c r="I79" s="115" t="s">
        <v>5</v>
      </c>
      <c r="J79" s="85" t="s">
        <v>5</v>
      </c>
      <c r="K79" s="85" t="s">
        <v>5</v>
      </c>
      <c r="L79" s="85" t="s">
        <v>5</v>
      </c>
      <c r="M79" s="104" t="s">
        <v>5</v>
      </c>
      <c r="N79" s="334" t="s">
        <v>5</v>
      </c>
      <c r="O79" s="485" t="s">
        <v>5</v>
      </c>
      <c r="P79" s="131" t="s">
        <v>5</v>
      </c>
      <c r="Q79" s="429" t="s">
        <v>5</v>
      </c>
      <c r="R79" s="4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</row>
    <row r="80" spans="2:48" s="4" customFormat="1" ht="16.95" customHeight="1" x14ac:dyDescent="0.3">
      <c r="B80" s="210">
        <v>43</v>
      </c>
      <c r="C80" s="61" t="s">
        <v>32</v>
      </c>
      <c r="D80" s="90" t="s">
        <v>153</v>
      </c>
      <c r="E80" s="176" t="s">
        <v>188</v>
      </c>
      <c r="F80" s="177" t="s">
        <v>259</v>
      </c>
      <c r="G80" s="108" t="s">
        <v>15</v>
      </c>
      <c r="H80" s="133" t="s">
        <v>248</v>
      </c>
      <c r="I80" s="118">
        <v>12</v>
      </c>
      <c r="J80" s="19">
        <v>192</v>
      </c>
      <c r="K80" s="19">
        <v>8</v>
      </c>
      <c r="L80" s="19">
        <v>24</v>
      </c>
      <c r="M80" s="71">
        <f>I80*J80</f>
        <v>2304</v>
      </c>
      <c r="N80" s="331">
        <v>5904716004565</v>
      </c>
      <c r="O80" s="484">
        <f>IFERROR(P80*I80,"-")</f>
        <v>0</v>
      </c>
      <c r="P80" s="124">
        <v>0</v>
      </c>
      <c r="Q80" s="428">
        <f>IFERROR(P80/J80,"-")</f>
        <v>0</v>
      </c>
      <c r="R80" s="4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</row>
    <row r="81" spans="2:48" s="4" customFormat="1" ht="16.95" customHeight="1" x14ac:dyDescent="0.3">
      <c r="B81" s="210">
        <v>44</v>
      </c>
      <c r="C81" s="61" t="s">
        <v>32</v>
      </c>
      <c r="D81" s="90" t="s">
        <v>154</v>
      </c>
      <c r="E81" s="176" t="s">
        <v>189</v>
      </c>
      <c r="F81" s="177" t="s">
        <v>259</v>
      </c>
      <c r="G81" s="108" t="s">
        <v>15</v>
      </c>
      <c r="H81" s="133" t="s">
        <v>248</v>
      </c>
      <c r="I81" s="118">
        <v>12</v>
      </c>
      <c r="J81" s="19">
        <v>192</v>
      </c>
      <c r="K81" s="19">
        <v>8</v>
      </c>
      <c r="L81" s="19">
        <v>24</v>
      </c>
      <c r="M81" s="71">
        <f>I81*J81</f>
        <v>2304</v>
      </c>
      <c r="N81" s="331">
        <v>5904716004527</v>
      </c>
      <c r="O81" s="484">
        <f>IFERROR(P81*I81,"-")</f>
        <v>0</v>
      </c>
      <c r="P81" s="124">
        <v>0</v>
      </c>
      <c r="Q81" s="428">
        <f>IFERROR(P81/J81,"-")</f>
        <v>0</v>
      </c>
      <c r="R81" s="4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2:48" s="4" customFormat="1" ht="16.95" customHeight="1" x14ac:dyDescent="0.3">
      <c r="B82" s="210">
        <v>45</v>
      </c>
      <c r="C82" s="61" t="s">
        <v>32</v>
      </c>
      <c r="D82" s="90" t="s">
        <v>155</v>
      </c>
      <c r="E82" s="176" t="s">
        <v>190</v>
      </c>
      <c r="F82" s="177" t="s">
        <v>259</v>
      </c>
      <c r="G82" s="108" t="s">
        <v>15</v>
      </c>
      <c r="H82" s="133" t="s">
        <v>248</v>
      </c>
      <c r="I82" s="118">
        <v>12</v>
      </c>
      <c r="J82" s="19">
        <v>192</v>
      </c>
      <c r="K82" s="19">
        <v>8</v>
      </c>
      <c r="L82" s="19">
        <v>24</v>
      </c>
      <c r="M82" s="71">
        <f>I82*J82</f>
        <v>2304</v>
      </c>
      <c r="N82" s="331">
        <v>5904716004541</v>
      </c>
      <c r="O82" s="484">
        <f>IFERROR(P82*I82,"-")</f>
        <v>0</v>
      </c>
      <c r="P82" s="124">
        <v>0</v>
      </c>
      <c r="Q82" s="428">
        <f>IFERROR(P82/J82,"-")</f>
        <v>0</v>
      </c>
      <c r="R82" s="4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spans="2:48" s="4" customFormat="1" ht="16.95" customHeight="1" x14ac:dyDescent="0.3">
      <c r="B83" s="210">
        <v>46</v>
      </c>
      <c r="C83" s="61" t="s">
        <v>32</v>
      </c>
      <c r="D83" s="90" t="s">
        <v>265</v>
      </c>
      <c r="E83" s="176" t="s">
        <v>273</v>
      </c>
      <c r="F83" s="177" t="s">
        <v>259</v>
      </c>
      <c r="G83" s="108" t="s">
        <v>15</v>
      </c>
      <c r="H83" s="133" t="s">
        <v>248</v>
      </c>
      <c r="I83" s="118">
        <v>12</v>
      </c>
      <c r="J83" s="19">
        <v>192</v>
      </c>
      <c r="K83" s="19">
        <v>8</v>
      </c>
      <c r="L83" s="19">
        <v>24</v>
      </c>
      <c r="M83" s="71">
        <f>I83*J83</f>
        <v>2304</v>
      </c>
      <c r="N83" s="331">
        <v>5904716011709</v>
      </c>
      <c r="O83" s="484">
        <f>IFERROR(P83*I83,"-")</f>
        <v>0</v>
      </c>
      <c r="P83" s="124">
        <v>0</v>
      </c>
      <c r="Q83" s="428">
        <f>IFERROR(P83/J83,"-")</f>
        <v>0</v>
      </c>
      <c r="R83" s="4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</row>
    <row r="84" spans="2:48" s="4" customFormat="1" ht="16.95" customHeight="1" x14ac:dyDescent="0.3">
      <c r="B84" s="115"/>
      <c r="C84" s="62" t="s">
        <v>5</v>
      </c>
      <c r="D84" s="89" t="s">
        <v>67</v>
      </c>
      <c r="E84" s="182"/>
      <c r="F84" s="183"/>
      <c r="G84" s="104" t="s">
        <v>5</v>
      </c>
      <c r="H84" s="115" t="s">
        <v>5</v>
      </c>
      <c r="I84" s="115" t="s">
        <v>5</v>
      </c>
      <c r="J84" s="85" t="s">
        <v>5</v>
      </c>
      <c r="K84" s="85" t="s">
        <v>5</v>
      </c>
      <c r="L84" s="85" t="s">
        <v>5</v>
      </c>
      <c r="M84" s="104" t="s">
        <v>5</v>
      </c>
      <c r="N84" s="334" t="s">
        <v>5</v>
      </c>
      <c r="O84" s="485" t="s">
        <v>5</v>
      </c>
      <c r="P84" s="128"/>
      <c r="Q84" s="429" t="s">
        <v>5</v>
      </c>
      <c r="R84" s="4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spans="2:48" s="4" customFormat="1" ht="16.95" customHeight="1" x14ac:dyDescent="0.3">
      <c r="B85" s="210">
        <v>47</v>
      </c>
      <c r="C85" s="61" t="s">
        <v>22</v>
      </c>
      <c r="D85" s="90" t="s">
        <v>156</v>
      </c>
      <c r="E85" s="176" t="s">
        <v>197</v>
      </c>
      <c r="F85" s="177" t="s">
        <v>259</v>
      </c>
      <c r="G85" s="108" t="s">
        <v>16</v>
      </c>
      <c r="H85" s="133" t="s">
        <v>250</v>
      </c>
      <c r="I85" s="118">
        <v>20</v>
      </c>
      <c r="J85" s="19">
        <v>140</v>
      </c>
      <c r="K85" s="19">
        <v>10</v>
      </c>
      <c r="L85" s="19">
        <v>14</v>
      </c>
      <c r="M85" s="71">
        <f>I85*J85</f>
        <v>2800</v>
      </c>
      <c r="N85" s="331">
        <v>5904716000437</v>
      </c>
      <c r="O85" s="484">
        <f>IFERROR(P85*I85,"-")</f>
        <v>0</v>
      </c>
      <c r="P85" s="124">
        <v>0</v>
      </c>
      <c r="Q85" s="428">
        <f>IFERROR(P85/J85,"-")</f>
        <v>0</v>
      </c>
      <c r="R85" s="4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</row>
    <row r="86" spans="2:48" s="4" customFormat="1" ht="16.95" customHeight="1" x14ac:dyDescent="0.3">
      <c r="B86" s="115"/>
      <c r="C86" s="62" t="s">
        <v>5</v>
      </c>
      <c r="D86" s="89" t="s">
        <v>66</v>
      </c>
      <c r="E86" s="182"/>
      <c r="F86" s="183"/>
      <c r="G86" s="104" t="s">
        <v>5</v>
      </c>
      <c r="H86" s="115" t="s">
        <v>5</v>
      </c>
      <c r="I86" s="115" t="s">
        <v>5</v>
      </c>
      <c r="J86" s="85" t="s">
        <v>5</v>
      </c>
      <c r="K86" s="85" t="s">
        <v>5</v>
      </c>
      <c r="L86" s="85" t="s">
        <v>5</v>
      </c>
      <c r="M86" s="104" t="s">
        <v>5</v>
      </c>
      <c r="N86" s="334" t="s">
        <v>5</v>
      </c>
      <c r="O86" s="485" t="s">
        <v>5</v>
      </c>
      <c r="P86" s="128"/>
      <c r="Q86" s="429" t="s">
        <v>5</v>
      </c>
      <c r="R86" s="4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</row>
    <row r="87" spans="2:48" s="6" customFormat="1" ht="16.95" customHeight="1" x14ac:dyDescent="0.3">
      <c r="B87" s="213">
        <v>48</v>
      </c>
      <c r="C87" s="63" t="s">
        <v>8</v>
      </c>
      <c r="D87" s="95" t="s">
        <v>119</v>
      </c>
      <c r="E87" s="176" t="s">
        <v>191</v>
      </c>
      <c r="F87" s="177" t="s">
        <v>259</v>
      </c>
      <c r="G87" s="110" t="s">
        <v>15</v>
      </c>
      <c r="H87" s="133" t="s">
        <v>250</v>
      </c>
      <c r="I87" s="118">
        <v>20</v>
      </c>
      <c r="J87" s="19">
        <f>K87*L87</f>
        <v>112</v>
      </c>
      <c r="K87" s="19">
        <v>8</v>
      </c>
      <c r="L87" s="19">
        <v>14</v>
      </c>
      <c r="M87" s="71">
        <f>I87*J87</f>
        <v>2240</v>
      </c>
      <c r="N87" s="331">
        <v>5904716008488</v>
      </c>
      <c r="O87" s="484">
        <f>IFERROR(P87*I87,"-")</f>
        <v>0</v>
      </c>
      <c r="P87" s="124">
        <v>0</v>
      </c>
      <c r="Q87" s="428">
        <f>IFERROR(P87/J87,"-")</f>
        <v>0</v>
      </c>
      <c r="R87" s="4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2:48" s="4" customFormat="1" ht="16.95" customHeight="1" x14ac:dyDescent="0.3">
      <c r="B88" s="210">
        <v>49</v>
      </c>
      <c r="C88" s="61" t="s">
        <v>22</v>
      </c>
      <c r="D88" s="90" t="s">
        <v>157</v>
      </c>
      <c r="E88" s="176" t="s">
        <v>194</v>
      </c>
      <c r="F88" s="177" t="s">
        <v>259</v>
      </c>
      <c r="G88" s="108" t="s">
        <v>15</v>
      </c>
      <c r="H88" s="133" t="s">
        <v>253</v>
      </c>
      <c r="I88" s="118">
        <v>16</v>
      </c>
      <c r="J88" s="19">
        <v>192</v>
      </c>
      <c r="K88" s="19">
        <v>8</v>
      </c>
      <c r="L88" s="19">
        <v>24</v>
      </c>
      <c r="M88" s="71">
        <f>I88*J88</f>
        <v>3072</v>
      </c>
      <c r="N88" s="331">
        <v>5904716000871</v>
      </c>
      <c r="O88" s="484">
        <f>IFERROR(P88*I88,"-")</f>
        <v>0</v>
      </c>
      <c r="P88" s="124">
        <v>0</v>
      </c>
      <c r="Q88" s="428">
        <f>IFERROR(P88/J88,"-")</f>
        <v>0</v>
      </c>
      <c r="R88" s="4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spans="2:48" s="4" customFormat="1" ht="16.95" customHeight="1" x14ac:dyDescent="0.3">
      <c r="B89" s="213">
        <v>50</v>
      </c>
      <c r="C89" s="61" t="s">
        <v>22</v>
      </c>
      <c r="D89" s="90" t="s">
        <v>158</v>
      </c>
      <c r="E89" s="176" t="s">
        <v>195</v>
      </c>
      <c r="F89" s="177" t="s">
        <v>259</v>
      </c>
      <c r="G89" s="108" t="s">
        <v>15</v>
      </c>
      <c r="H89" s="133" t="s">
        <v>253</v>
      </c>
      <c r="I89" s="118">
        <v>16</v>
      </c>
      <c r="J89" s="19">
        <v>192</v>
      </c>
      <c r="K89" s="19">
        <v>8</v>
      </c>
      <c r="L89" s="19">
        <v>24</v>
      </c>
      <c r="M89" s="71">
        <f>I89*J89</f>
        <v>3072</v>
      </c>
      <c r="N89" s="331">
        <v>5904716000222</v>
      </c>
      <c r="O89" s="484">
        <f>IFERROR(P89*I89,"-")</f>
        <v>0</v>
      </c>
      <c r="P89" s="124">
        <v>0</v>
      </c>
      <c r="Q89" s="428">
        <f>IFERROR(P89/J89,"-")</f>
        <v>0</v>
      </c>
      <c r="R89" s="4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</row>
    <row r="90" spans="2:48" s="4" customFormat="1" ht="16.95" customHeight="1" thickBot="1" x14ac:dyDescent="0.35">
      <c r="B90" s="213">
        <v>51</v>
      </c>
      <c r="C90" s="65" t="s">
        <v>22</v>
      </c>
      <c r="D90" s="97" t="s">
        <v>159</v>
      </c>
      <c r="E90" s="178" t="s">
        <v>196</v>
      </c>
      <c r="F90" s="177" t="s">
        <v>259</v>
      </c>
      <c r="G90" s="109" t="s">
        <v>43</v>
      </c>
      <c r="H90" s="174" t="s">
        <v>264</v>
      </c>
      <c r="I90" s="119">
        <v>9</v>
      </c>
      <c r="J90" s="24">
        <v>72</v>
      </c>
      <c r="K90" s="24">
        <v>6</v>
      </c>
      <c r="L90" s="24">
        <v>12</v>
      </c>
      <c r="M90" s="72">
        <f>I90*J90</f>
        <v>648</v>
      </c>
      <c r="N90" s="339">
        <v>5904716004039</v>
      </c>
      <c r="O90" s="484">
        <f>IFERROR(P90*I90,"-")</f>
        <v>0</v>
      </c>
      <c r="P90" s="124">
        <v>0</v>
      </c>
      <c r="Q90" s="428">
        <f>IFERROR(P90/J90,"-")</f>
        <v>0</v>
      </c>
      <c r="R90" s="4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</row>
    <row r="91" spans="2:48" s="4" customFormat="1" ht="16.95" customHeight="1" x14ac:dyDescent="0.3">
      <c r="B91" s="115"/>
      <c r="C91" s="62"/>
      <c r="D91" s="89" t="s">
        <v>360</v>
      </c>
      <c r="E91" s="182"/>
      <c r="F91" s="183"/>
      <c r="G91" s="104"/>
      <c r="H91" s="115"/>
      <c r="I91" s="115"/>
      <c r="J91" s="85"/>
      <c r="K91" s="85"/>
      <c r="L91" s="85"/>
      <c r="M91" s="104"/>
      <c r="N91" s="334"/>
      <c r="O91" s="485"/>
      <c r="P91" s="128"/>
      <c r="Q91" s="429"/>
      <c r="R91" s="4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</row>
    <row r="92" spans="2:48" s="4" customFormat="1" ht="16.95" customHeight="1" x14ac:dyDescent="0.3">
      <c r="B92" s="213">
        <v>52</v>
      </c>
      <c r="C92" s="297" t="s">
        <v>369</v>
      </c>
      <c r="D92" s="298" t="s">
        <v>361</v>
      </c>
      <c r="E92" s="251" t="s">
        <v>366</v>
      </c>
      <c r="F92" s="299" t="s">
        <v>259</v>
      </c>
      <c r="G92" s="300" t="s">
        <v>365</v>
      </c>
      <c r="H92" s="301" t="s">
        <v>364</v>
      </c>
      <c r="I92" s="205">
        <v>10</v>
      </c>
      <c r="J92" s="206">
        <v>245</v>
      </c>
      <c r="K92" s="206">
        <v>7</v>
      </c>
      <c r="L92" s="206">
        <v>35</v>
      </c>
      <c r="M92" s="207">
        <v>2450</v>
      </c>
      <c r="N92" s="339">
        <v>5901625004488</v>
      </c>
      <c r="O92" s="484">
        <f t="shared" ref="O92:O94" si="0">IFERROR(P92*I92,"-")</f>
        <v>0</v>
      </c>
      <c r="P92" s="124">
        <v>0</v>
      </c>
      <c r="Q92" s="428">
        <f t="shared" ref="Q92:Q94" si="1">IFERROR(P92/J92,"-")</f>
        <v>0</v>
      </c>
      <c r="R92" s="4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</row>
    <row r="93" spans="2:48" s="4" customFormat="1" ht="16.95" customHeight="1" x14ac:dyDescent="0.3">
      <c r="B93" s="213">
        <v>53</v>
      </c>
      <c r="C93" s="297" t="s">
        <v>369</v>
      </c>
      <c r="D93" s="298" t="s">
        <v>362</v>
      </c>
      <c r="E93" s="251" t="s">
        <v>367</v>
      </c>
      <c r="F93" s="299" t="s">
        <v>259</v>
      </c>
      <c r="G93" s="300" t="s">
        <v>365</v>
      </c>
      <c r="H93" s="301" t="s">
        <v>364</v>
      </c>
      <c r="I93" s="205">
        <v>10</v>
      </c>
      <c r="J93" s="206">
        <v>245</v>
      </c>
      <c r="K93" s="206">
        <v>7</v>
      </c>
      <c r="L93" s="206">
        <v>35</v>
      </c>
      <c r="M93" s="207">
        <v>2450</v>
      </c>
      <c r="N93" s="339">
        <v>5901625004495</v>
      </c>
      <c r="O93" s="484">
        <f t="shared" si="0"/>
        <v>0</v>
      </c>
      <c r="P93" s="124">
        <v>0</v>
      </c>
      <c r="Q93" s="428">
        <f t="shared" si="1"/>
        <v>0</v>
      </c>
      <c r="R93" s="4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</row>
    <row r="94" spans="2:48" s="4" customFormat="1" ht="16.95" customHeight="1" x14ac:dyDescent="0.3">
      <c r="B94" s="213">
        <v>54</v>
      </c>
      <c r="C94" s="297" t="s">
        <v>369</v>
      </c>
      <c r="D94" s="298" t="s">
        <v>363</v>
      </c>
      <c r="E94" s="251" t="s">
        <v>368</v>
      </c>
      <c r="F94" s="299" t="s">
        <v>259</v>
      </c>
      <c r="G94" s="300" t="s">
        <v>365</v>
      </c>
      <c r="H94" s="301" t="s">
        <v>364</v>
      </c>
      <c r="I94" s="205">
        <v>10</v>
      </c>
      <c r="J94" s="206">
        <v>245</v>
      </c>
      <c r="K94" s="206">
        <v>7</v>
      </c>
      <c r="L94" s="206">
        <v>35</v>
      </c>
      <c r="M94" s="207">
        <v>2450</v>
      </c>
      <c r="N94" s="339">
        <v>5901625004501</v>
      </c>
      <c r="O94" s="484">
        <f t="shared" si="0"/>
        <v>0</v>
      </c>
      <c r="P94" s="124">
        <v>0</v>
      </c>
      <c r="Q94" s="428">
        <f t="shared" si="1"/>
        <v>0</v>
      </c>
      <c r="R94" s="4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</row>
    <row r="95" spans="2:48" s="4" customFormat="1" ht="16.95" customHeight="1" x14ac:dyDescent="0.3">
      <c r="B95" s="115"/>
      <c r="C95" s="62" t="s">
        <v>5</v>
      </c>
      <c r="D95" s="89" t="s">
        <v>286</v>
      </c>
      <c r="E95" s="182"/>
      <c r="F95" s="183"/>
      <c r="G95" s="104" t="s">
        <v>5</v>
      </c>
      <c r="H95" s="115" t="s">
        <v>5</v>
      </c>
      <c r="I95" s="115" t="s">
        <v>5</v>
      </c>
      <c r="J95" s="85" t="s">
        <v>5</v>
      </c>
      <c r="K95" s="85" t="s">
        <v>5</v>
      </c>
      <c r="L95" s="85" t="s">
        <v>5</v>
      </c>
      <c r="M95" s="104" t="s">
        <v>5</v>
      </c>
      <c r="N95" s="334" t="s">
        <v>5</v>
      </c>
      <c r="O95" s="485" t="s">
        <v>5</v>
      </c>
      <c r="P95" s="128"/>
      <c r="Q95" s="429" t="s">
        <v>5</v>
      </c>
      <c r="R95" s="4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</row>
    <row r="96" spans="2:48" s="6" customFormat="1" ht="16.95" customHeight="1" x14ac:dyDescent="0.3">
      <c r="B96" s="213">
        <v>55</v>
      </c>
      <c r="C96" s="63" t="s">
        <v>9</v>
      </c>
      <c r="D96" s="95" t="s">
        <v>287</v>
      </c>
      <c r="E96" s="176" t="s">
        <v>301</v>
      </c>
      <c r="F96" s="177" t="s">
        <v>259</v>
      </c>
      <c r="G96" s="110" t="s">
        <v>281</v>
      </c>
      <c r="H96" s="133" t="s">
        <v>289</v>
      </c>
      <c r="I96" s="118">
        <v>26</v>
      </c>
      <c r="J96" s="19">
        <v>132</v>
      </c>
      <c r="K96" s="19">
        <v>11</v>
      </c>
      <c r="L96" s="19">
        <v>12</v>
      </c>
      <c r="M96" s="207">
        <f>I96*J96</f>
        <v>3432</v>
      </c>
      <c r="N96" s="339">
        <v>5904716004831</v>
      </c>
      <c r="O96" s="484">
        <f>IFERROR(P96*I96,"-")</f>
        <v>0</v>
      </c>
      <c r="P96" s="124">
        <v>0</v>
      </c>
      <c r="Q96" s="428">
        <f>IFERROR(P96/J96,"-")</f>
        <v>0</v>
      </c>
      <c r="R96" s="4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2:48" s="4" customFormat="1" ht="16.95" customHeight="1" thickBot="1" x14ac:dyDescent="0.35">
      <c r="B97" s="210">
        <v>56</v>
      </c>
      <c r="C97" s="61" t="s">
        <v>9</v>
      </c>
      <c r="D97" s="90" t="s">
        <v>288</v>
      </c>
      <c r="E97" s="176" t="s">
        <v>302</v>
      </c>
      <c r="F97" s="177" t="s">
        <v>259</v>
      </c>
      <c r="G97" s="108" t="s">
        <v>281</v>
      </c>
      <c r="H97" s="133" t="s">
        <v>289</v>
      </c>
      <c r="I97" s="118">
        <v>26</v>
      </c>
      <c r="J97" s="19">
        <v>132</v>
      </c>
      <c r="K97" s="19">
        <v>11</v>
      </c>
      <c r="L97" s="19">
        <v>12</v>
      </c>
      <c r="M97" s="72">
        <f>I97*J97</f>
        <v>3432</v>
      </c>
      <c r="N97" s="339">
        <v>5904716004794</v>
      </c>
      <c r="O97" s="484">
        <f>IFERROR(P97*I97,"-")</f>
        <v>0</v>
      </c>
      <c r="P97" s="124">
        <v>0</v>
      </c>
      <c r="Q97" s="428">
        <f>IFERROR(P97/J97,"-")</f>
        <v>0</v>
      </c>
      <c r="R97" s="4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</row>
    <row r="98" spans="2:48" s="4" customFormat="1" ht="16.95" customHeight="1" x14ac:dyDescent="0.3">
      <c r="B98" s="115"/>
      <c r="C98" s="62"/>
      <c r="D98" s="89" t="s">
        <v>355</v>
      </c>
      <c r="E98" s="182"/>
      <c r="F98" s="183"/>
      <c r="G98" s="104"/>
      <c r="H98" s="115"/>
      <c r="I98" s="115"/>
      <c r="J98" s="85"/>
      <c r="K98" s="85"/>
      <c r="L98" s="85"/>
      <c r="M98" s="104"/>
      <c r="N98" s="334"/>
      <c r="O98" s="485"/>
      <c r="P98" s="128"/>
      <c r="Q98" s="429"/>
      <c r="R98" s="4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</row>
    <row r="99" spans="2:48" s="6" customFormat="1" ht="16.95" customHeight="1" thickBot="1" x14ac:dyDescent="0.35">
      <c r="B99" s="213">
        <v>57</v>
      </c>
      <c r="C99" s="63" t="s">
        <v>22</v>
      </c>
      <c r="D99" s="95" t="s">
        <v>356</v>
      </c>
      <c r="E99" s="176" t="s">
        <v>357</v>
      </c>
      <c r="F99" s="177" t="s">
        <v>259</v>
      </c>
      <c r="G99" s="110" t="s">
        <v>15</v>
      </c>
      <c r="H99" s="133" t="s">
        <v>248</v>
      </c>
      <c r="I99" s="118">
        <v>12</v>
      </c>
      <c r="J99" s="19">
        <v>140</v>
      </c>
      <c r="K99" s="19">
        <v>10</v>
      </c>
      <c r="L99" s="19">
        <v>14</v>
      </c>
      <c r="M99" s="207">
        <f>I99*J99</f>
        <v>1680</v>
      </c>
      <c r="N99" s="339">
        <v>5905477002142</v>
      </c>
      <c r="O99" s="484">
        <f>IFERROR(P99*I99,"-")</f>
        <v>0</v>
      </c>
      <c r="P99" s="124">
        <v>0</v>
      </c>
      <c r="Q99" s="428">
        <f>IFERROR(P99/J99,"-")</f>
        <v>0</v>
      </c>
      <c r="R99" s="47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2:48" s="4" customFormat="1" ht="16.95" customHeight="1" x14ac:dyDescent="0.3">
      <c r="B100" s="211"/>
      <c r="C100" s="236" t="s">
        <v>5</v>
      </c>
      <c r="D100" s="98" t="s">
        <v>45</v>
      </c>
      <c r="E100" s="180"/>
      <c r="F100" s="181"/>
      <c r="G100" s="105" t="s">
        <v>5</v>
      </c>
      <c r="H100" s="116" t="s">
        <v>5</v>
      </c>
      <c r="I100" s="116" t="s">
        <v>5</v>
      </c>
      <c r="J100" s="88" t="s">
        <v>5</v>
      </c>
      <c r="K100" s="88" t="s">
        <v>5</v>
      </c>
      <c r="L100" s="88" t="s">
        <v>5</v>
      </c>
      <c r="M100" s="105" t="s">
        <v>5</v>
      </c>
      <c r="N100" s="335" t="s">
        <v>5</v>
      </c>
      <c r="O100" s="486" t="s">
        <v>5</v>
      </c>
      <c r="P100" s="132" t="s">
        <v>5</v>
      </c>
      <c r="Q100" s="430" t="s">
        <v>5</v>
      </c>
      <c r="R100" s="47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</row>
    <row r="101" spans="2:48" s="4" customFormat="1" ht="16.95" customHeight="1" x14ac:dyDescent="0.3">
      <c r="B101" s="115"/>
      <c r="C101" s="62" t="s">
        <v>5</v>
      </c>
      <c r="D101" s="89" t="s">
        <v>46</v>
      </c>
      <c r="E101" s="182"/>
      <c r="F101" s="183"/>
      <c r="G101" s="104" t="s">
        <v>5</v>
      </c>
      <c r="H101" s="115" t="s">
        <v>5</v>
      </c>
      <c r="I101" s="115" t="s">
        <v>5</v>
      </c>
      <c r="J101" s="85" t="s">
        <v>5</v>
      </c>
      <c r="K101" s="85" t="s">
        <v>5</v>
      </c>
      <c r="L101" s="85" t="s">
        <v>5</v>
      </c>
      <c r="M101" s="104" t="s">
        <v>5</v>
      </c>
      <c r="N101" s="334" t="s">
        <v>5</v>
      </c>
      <c r="O101" s="485" t="s">
        <v>5</v>
      </c>
      <c r="P101" s="131" t="s">
        <v>5</v>
      </c>
      <c r="Q101" s="429" t="s">
        <v>5</v>
      </c>
      <c r="R101" s="47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</row>
    <row r="102" spans="2:48" s="4" customFormat="1" ht="16.95" customHeight="1" x14ac:dyDescent="0.3">
      <c r="B102" s="210">
        <v>58</v>
      </c>
      <c r="C102" s="61" t="s">
        <v>19</v>
      </c>
      <c r="D102" s="90" t="s">
        <v>160</v>
      </c>
      <c r="E102" s="176" t="s">
        <v>198</v>
      </c>
      <c r="F102" s="177" t="s">
        <v>259</v>
      </c>
      <c r="G102" s="108" t="s">
        <v>16</v>
      </c>
      <c r="H102" s="118" t="s">
        <v>254</v>
      </c>
      <c r="I102" s="118">
        <v>7</v>
      </c>
      <c r="J102" s="19">
        <v>192</v>
      </c>
      <c r="K102" s="19">
        <v>24</v>
      </c>
      <c r="L102" s="19">
        <v>8</v>
      </c>
      <c r="M102" s="71">
        <f>I102*J102</f>
        <v>1344</v>
      </c>
      <c r="N102" s="331">
        <v>5907809285766</v>
      </c>
      <c r="O102" s="484">
        <f>IFERROR(P102*I102,"-")</f>
        <v>0</v>
      </c>
      <c r="P102" s="124">
        <v>0</v>
      </c>
      <c r="Q102" s="428">
        <f>IFERROR(P102/J102,"-")</f>
        <v>0</v>
      </c>
      <c r="R102" s="4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</row>
    <row r="103" spans="2:48" s="4" customFormat="1" ht="16.95" customHeight="1" x14ac:dyDescent="0.3">
      <c r="B103" s="213">
        <v>59</v>
      </c>
      <c r="C103" s="63" t="s">
        <v>19</v>
      </c>
      <c r="D103" s="95" t="s">
        <v>161</v>
      </c>
      <c r="E103" s="176" t="s">
        <v>199</v>
      </c>
      <c r="F103" s="177" t="s">
        <v>259</v>
      </c>
      <c r="G103" s="110" t="s">
        <v>14</v>
      </c>
      <c r="H103" s="118" t="s">
        <v>255</v>
      </c>
      <c r="I103" s="118">
        <v>18</v>
      </c>
      <c r="J103" s="19">
        <v>120</v>
      </c>
      <c r="K103" s="19">
        <v>8</v>
      </c>
      <c r="L103" s="19">
        <v>15</v>
      </c>
      <c r="M103" s="71">
        <f>I103*J103</f>
        <v>2160</v>
      </c>
      <c r="N103" s="331">
        <v>5908225400405</v>
      </c>
      <c r="O103" s="484">
        <f>IFERROR(P103*I103,"-")</f>
        <v>0</v>
      </c>
      <c r="P103" s="124">
        <v>0</v>
      </c>
      <c r="Q103" s="428">
        <f>IFERROR(P103/J103,"-")</f>
        <v>0</v>
      </c>
      <c r="R103" s="4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</row>
    <row r="104" spans="2:48" s="4" customFormat="1" ht="16.95" customHeight="1" x14ac:dyDescent="0.3">
      <c r="B104" s="210">
        <v>60</v>
      </c>
      <c r="C104" s="61" t="s">
        <v>19</v>
      </c>
      <c r="D104" s="90" t="s">
        <v>162</v>
      </c>
      <c r="E104" s="176" t="s">
        <v>200</v>
      </c>
      <c r="F104" s="177" t="s">
        <v>259</v>
      </c>
      <c r="G104" s="108" t="s">
        <v>25</v>
      </c>
      <c r="H104" s="118" t="s">
        <v>245</v>
      </c>
      <c r="I104" s="118">
        <v>12</v>
      </c>
      <c r="J104" s="19">
        <v>128</v>
      </c>
      <c r="K104" s="19">
        <v>8</v>
      </c>
      <c r="L104" s="19">
        <v>16</v>
      </c>
      <c r="M104" s="71">
        <f>I104*J104</f>
        <v>1536</v>
      </c>
      <c r="N104" s="331">
        <v>5907809285704</v>
      </c>
      <c r="O104" s="484">
        <f>IFERROR(P104*I104,"-")</f>
        <v>0</v>
      </c>
      <c r="P104" s="124">
        <v>0</v>
      </c>
      <c r="Q104" s="428">
        <f>IFERROR(P104/J104,"-")</f>
        <v>0</v>
      </c>
      <c r="R104" s="4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</row>
    <row r="105" spans="2:48" s="4" customFormat="1" ht="16.95" customHeight="1" x14ac:dyDescent="0.3">
      <c r="B105" s="115"/>
      <c r="C105" s="62" t="s">
        <v>5</v>
      </c>
      <c r="D105" s="89" t="s">
        <v>47</v>
      </c>
      <c r="E105" s="182"/>
      <c r="F105" s="183"/>
      <c r="G105" s="104" t="s">
        <v>5</v>
      </c>
      <c r="H105" s="115" t="s">
        <v>5</v>
      </c>
      <c r="I105" s="115" t="s">
        <v>5</v>
      </c>
      <c r="J105" s="85" t="s">
        <v>5</v>
      </c>
      <c r="K105" s="85" t="s">
        <v>5</v>
      </c>
      <c r="L105" s="85" t="s">
        <v>5</v>
      </c>
      <c r="M105" s="104" t="s">
        <v>5</v>
      </c>
      <c r="N105" s="334" t="s">
        <v>5</v>
      </c>
      <c r="O105" s="485" t="s">
        <v>5</v>
      </c>
      <c r="P105" s="128"/>
      <c r="Q105" s="429" t="s">
        <v>5</v>
      </c>
      <c r="R105" s="4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</row>
    <row r="106" spans="2:48" s="4" customFormat="1" ht="16.95" customHeight="1" x14ac:dyDescent="0.3">
      <c r="B106" s="210">
        <v>61</v>
      </c>
      <c r="C106" s="61" t="s">
        <v>19</v>
      </c>
      <c r="D106" s="90" t="s">
        <v>274</v>
      </c>
      <c r="E106" s="176" t="s">
        <v>270</v>
      </c>
      <c r="F106" s="177" t="s">
        <v>258</v>
      </c>
      <c r="G106" s="108" t="s">
        <v>37</v>
      </c>
      <c r="H106" s="118" t="s">
        <v>247</v>
      </c>
      <c r="I106" s="118">
        <v>6</v>
      </c>
      <c r="J106" s="19">
        <v>80</v>
      </c>
      <c r="K106" s="19">
        <v>10</v>
      </c>
      <c r="L106" s="19">
        <v>8</v>
      </c>
      <c r="M106" s="71">
        <f>I106*J106</f>
        <v>480</v>
      </c>
      <c r="N106" s="331">
        <v>5902150593669</v>
      </c>
      <c r="O106" s="484">
        <f>IFERROR(P106*I106,"-")</f>
        <v>0</v>
      </c>
      <c r="P106" s="124">
        <v>0</v>
      </c>
      <c r="Q106" s="428">
        <f>IFERROR(P106/J106,"-")</f>
        <v>0</v>
      </c>
      <c r="R106" s="4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</row>
    <row r="107" spans="2:48" s="4" customFormat="1" ht="16.95" customHeight="1" x14ac:dyDescent="0.3">
      <c r="B107" s="210">
        <v>62</v>
      </c>
      <c r="C107" s="63" t="s">
        <v>19</v>
      </c>
      <c r="D107" s="95" t="s">
        <v>163</v>
      </c>
      <c r="E107" s="176" t="s">
        <v>201</v>
      </c>
      <c r="F107" s="177" t="s">
        <v>259</v>
      </c>
      <c r="G107" s="110" t="s">
        <v>16</v>
      </c>
      <c r="H107" s="118" t="s">
        <v>254</v>
      </c>
      <c r="I107" s="118">
        <v>7</v>
      </c>
      <c r="J107" s="19">
        <v>192</v>
      </c>
      <c r="K107" s="19">
        <v>24</v>
      </c>
      <c r="L107" s="19">
        <v>8</v>
      </c>
      <c r="M107" s="71">
        <f>I107*J107</f>
        <v>1344</v>
      </c>
      <c r="N107" s="331">
        <v>5907809285742</v>
      </c>
      <c r="O107" s="484">
        <f>IFERROR(P107*I107,"-")</f>
        <v>0</v>
      </c>
      <c r="P107" s="124">
        <v>0</v>
      </c>
      <c r="Q107" s="428">
        <f>IFERROR(P107/J107,"-")</f>
        <v>0</v>
      </c>
      <c r="R107" s="4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</row>
    <row r="108" spans="2:48" s="4" customFormat="1" ht="16.95" customHeight="1" x14ac:dyDescent="0.3">
      <c r="B108" s="210">
        <v>63</v>
      </c>
      <c r="C108" s="63" t="s">
        <v>19</v>
      </c>
      <c r="D108" s="95" t="s">
        <v>164</v>
      </c>
      <c r="E108" s="176" t="s">
        <v>202</v>
      </c>
      <c r="F108" s="177" t="s">
        <v>259</v>
      </c>
      <c r="G108" s="110" t="s">
        <v>14</v>
      </c>
      <c r="H108" s="118" t="s">
        <v>255</v>
      </c>
      <c r="I108" s="118">
        <v>18</v>
      </c>
      <c r="J108" s="19">
        <v>120</v>
      </c>
      <c r="K108" s="19">
        <v>8</v>
      </c>
      <c r="L108" s="19">
        <v>15</v>
      </c>
      <c r="M108" s="71">
        <f>I108*J108</f>
        <v>2160</v>
      </c>
      <c r="N108" s="331">
        <v>5908225400399</v>
      </c>
      <c r="O108" s="484">
        <f>IFERROR(P108*I108,"-")</f>
        <v>0</v>
      </c>
      <c r="P108" s="124">
        <v>0</v>
      </c>
      <c r="Q108" s="428">
        <f>IFERROR(P108/J108,"-")</f>
        <v>0</v>
      </c>
      <c r="R108" s="4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</row>
    <row r="109" spans="2:48" s="4" customFormat="1" ht="16.95" customHeight="1" x14ac:dyDescent="0.3">
      <c r="B109" s="210">
        <v>64</v>
      </c>
      <c r="C109" s="61" t="s">
        <v>19</v>
      </c>
      <c r="D109" s="90" t="s">
        <v>165</v>
      </c>
      <c r="E109" s="176" t="s">
        <v>203</v>
      </c>
      <c r="F109" s="177" t="s">
        <v>259</v>
      </c>
      <c r="G109" s="108" t="s">
        <v>25</v>
      </c>
      <c r="H109" s="118" t="s">
        <v>245</v>
      </c>
      <c r="I109" s="118">
        <v>12</v>
      </c>
      <c r="J109" s="19">
        <v>128</v>
      </c>
      <c r="K109" s="19">
        <v>8</v>
      </c>
      <c r="L109" s="19">
        <v>16</v>
      </c>
      <c r="M109" s="71">
        <f>I109*J109</f>
        <v>1536</v>
      </c>
      <c r="N109" s="331">
        <v>5907809285681</v>
      </c>
      <c r="O109" s="484">
        <f>IFERROR(P109*I109,"-")</f>
        <v>0</v>
      </c>
      <c r="P109" s="124">
        <v>0</v>
      </c>
      <c r="Q109" s="428">
        <f>IFERROR(P109/J109,"-")</f>
        <v>0</v>
      </c>
      <c r="R109" s="4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</row>
    <row r="110" spans="2:48" s="4" customFormat="1" ht="16.95" customHeight="1" x14ac:dyDescent="0.3">
      <c r="B110" s="115"/>
      <c r="C110" s="62" t="s">
        <v>5</v>
      </c>
      <c r="D110" s="89" t="s">
        <v>49</v>
      </c>
      <c r="E110" s="182"/>
      <c r="F110" s="183"/>
      <c r="G110" s="104" t="s">
        <v>5</v>
      </c>
      <c r="H110" s="115" t="s">
        <v>5</v>
      </c>
      <c r="I110" s="115" t="s">
        <v>5</v>
      </c>
      <c r="J110" s="85" t="s">
        <v>5</v>
      </c>
      <c r="K110" s="85" t="s">
        <v>5</v>
      </c>
      <c r="L110" s="85" t="s">
        <v>5</v>
      </c>
      <c r="M110" s="104" t="s">
        <v>5</v>
      </c>
      <c r="N110" s="334" t="s">
        <v>5</v>
      </c>
      <c r="O110" s="485" t="s">
        <v>5</v>
      </c>
      <c r="P110" s="128"/>
      <c r="Q110" s="429" t="s">
        <v>5</v>
      </c>
      <c r="R110" s="4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</row>
    <row r="111" spans="2:48" s="4" customFormat="1" ht="16.95" customHeight="1" x14ac:dyDescent="0.3">
      <c r="B111" s="210">
        <v>65</v>
      </c>
      <c r="C111" s="63" t="s">
        <v>19</v>
      </c>
      <c r="D111" s="95" t="s">
        <v>166</v>
      </c>
      <c r="E111" s="176" t="s">
        <v>204</v>
      </c>
      <c r="F111" s="177" t="s">
        <v>259</v>
      </c>
      <c r="G111" s="110" t="s">
        <v>16</v>
      </c>
      <c r="H111" s="118" t="s">
        <v>254</v>
      </c>
      <c r="I111" s="118">
        <v>7</v>
      </c>
      <c r="J111" s="19">
        <v>192</v>
      </c>
      <c r="K111" s="19">
        <v>24</v>
      </c>
      <c r="L111" s="19">
        <v>8</v>
      </c>
      <c r="M111" s="71">
        <f>I111*J111</f>
        <v>1344</v>
      </c>
      <c r="N111" s="331">
        <v>5907809285728</v>
      </c>
      <c r="O111" s="484">
        <f>IFERROR(P111*I111,"-")</f>
        <v>0</v>
      </c>
      <c r="P111" s="124">
        <v>0</v>
      </c>
      <c r="Q111" s="428">
        <f>IFERROR(P111/J111,"-")</f>
        <v>0</v>
      </c>
      <c r="R111" s="4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</row>
    <row r="112" spans="2:48" s="4" customFormat="1" ht="16.95" customHeight="1" thickBot="1" x14ac:dyDescent="0.35">
      <c r="B112" s="212">
        <v>66</v>
      </c>
      <c r="C112" s="65" t="s">
        <v>19</v>
      </c>
      <c r="D112" s="97" t="s">
        <v>167</v>
      </c>
      <c r="E112" s="178" t="s">
        <v>205</v>
      </c>
      <c r="F112" s="179" t="s">
        <v>259</v>
      </c>
      <c r="G112" s="109" t="s">
        <v>25</v>
      </c>
      <c r="H112" s="119" t="s">
        <v>245</v>
      </c>
      <c r="I112" s="119">
        <v>12</v>
      </c>
      <c r="J112" s="24">
        <v>128</v>
      </c>
      <c r="K112" s="24">
        <v>8</v>
      </c>
      <c r="L112" s="24">
        <v>16</v>
      </c>
      <c r="M112" s="72">
        <f>I112*J112</f>
        <v>1536</v>
      </c>
      <c r="N112" s="339">
        <v>5907809285667</v>
      </c>
      <c r="O112" s="484">
        <f>IFERROR(P112*I112,"-")</f>
        <v>0</v>
      </c>
      <c r="P112" s="124">
        <v>0</v>
      </c>
      <c r="Q112" s="428">
        <f>IFERROR(P112/J112,"-")</f>
        <v>0</v>
      </c>
      <c r="R112" s="4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</row>
    <row r="113" spans="2:48" s="4" customFormat="1" ht="16.95" customHeight="1" x14ac:dyDescent="0.3">
      <c r="B113" s="211"/>
      <c r="C113" s="236" t="s">
        <v>5</v>
      </c>
      <c r="D113" s="98" t="s">
        <v>64</v>
      </c>
      <c r="E113" s="180"/>
      <c r="F113" s="181"/>
      <c r="G113" s="105" t="s">
        <v>5</v>
      </c>
      <c r="H113" s="116" t="s">
        <v>5</v>
      </c>
      <c r="I113" s="116" t="s">
        <v>5</v>
      </c>
      <c r="J113" s="88" t="s">
        <v>5</v>
      </c>
      <c r="K113" s="88" t="s">
        <v>5</v>
      </c>
      <c r="L113" s="88" t="s">
        <v>5</v>
      </c>
      <c r="M113" s="105" t="s">
        <v>5</v>
      </c>
      <c r="N113" s="335" t="s">
        <v>5</v>
      </c>
      <c r="O113" s="486" t="s">
        <v>5</v>
      </c>
      <c r="P113" s="126" t="s">
        <v>5</v>
      </c>
      <c r="Q113" s="430" t="s">
        <v>5</v>
      </c>
      <c r="R113" s="4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</row>
    <row r="114" spans="2:48" s="4" customFormat="1" ht="16.95" customHeight="1" x14ac:dyDescent="0.3">
      <c r="B114" s="115"/>
      <c r="C114" s="62" t="s">
        <v>5</v>
      </c>
      <c r="D114" s="89" t="s">
        <v>33</v>
      </c>
      <c r="E114" s="182"/>
      <c r="F114" s="183"/>
      <c r="G114" s="104" t="s">
        <v>5</v>
      </c>
      <c r="H114" s="115" t="s">
        <v>5</v>
      </c>
      <c r="I114" s="115" t="s">
        <v>5</v>
      </c>
      <c r="J114" s="85" t="s">
        <v>5</v>
      </c>
      <c r="K114" s="85" t="s">
        <v>5</v>
      </c>
      <c r="L114" s="85" t="s">
        <v>5</v>
      </c>
      <c r="M114" s="104" t="s">
        <v>5</v>
      </c>
      <c r="N114" s="334" t="s">
        <v>5</v>
      </c>
      <c r="O114" s="485" t="s">
        <v>5</v>
      </c>
      <c r="P114" s="128"/>
      <c r="Q114" s="429" t="s">
        <v>5</v>
      </c>
      <c r="R114" s="4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</row>
    <row r="115" spans="2:48" s="4" customFormat="1" ht="16.95" customHeight="1" thickBot="1" x14ac:dyDescent="0.35">
      <c r="B115" s="212">
        <v>67</v>
      </c>
      <c r="C115" s="65" t="s">
        <v>32</v>
      </c>
      <c r="D115" s="97" t="s">
        <v>168</v>
      </c>
      <c r="E115" s="178" t="s">
        <v>206</v>
      </c>
      <c r="F115" s="193" t="s">
        <v>259</v>
      </c>
      <c r="G115" s="109" t="s">
        <v>16</v>
      </c>
      <c r="H115" s="118" t="s">
        <v>245</v>
      </c>
      <c r="I115" s="119">
        <v>12</v>
      </c>
      <c r="J115" s="24">
        <v>144</v>
      </c>
      <c r="K115" s="24">
        <v>9</v>
      </c>
      <c r="L115" s="24">
        <v>16</v>
      </c>
      <c r="M115" s="72">
        <f>I115*J115</f>
        <v>1728</v>
      </c>
      <c r="N115" s="342">
        <v>5907809285001</v>
      </c>
      <c r="O115" s="492">
        <f>IFERROR(P115*I115,"-")</f>
        <v>0</v>
      </c>
      <c r="P115" s="320">
        <v>0</v>
      </c>
      <c r="Q115" s="435">
        <f>IFERROR(P115/J115,"-")</f>
        <v>0</v>
      </c>
      <c r="R115" s="47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</row>
    <row r="116" spans="2:48" s="17" customFormat="1" ht="36.75" customHeight="1" x14ac:dyDescent="0.2">
      <c r="D116" s="16"/>
      <c r="E116" s="188"/>
      <c r="F116" s="188"/>
      <c r="G116" s="38"/>
      <c r="H116" s="39"/>
      <c r="I116" s="39"/>
      <c r="J116" s="39"/>
      <c r="K116" s="39"/>
      <c r="L116" s="39"/>
      <c r="M116" s="39"/>
      <c r="N116" s="343"/>
      <c r="O116" s="40"/>
      <c r="P116" s="41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</row>
    <row r="117" spans="2:48" s="17" customFormat="1" ht="10.199999999999999" x14ac:dyDescent="0.2">
      <c r="B117" s="42"/>
      <c r="C117" s="42"/>
      <c r="D117" s="43"/>
      <c r="E117" s="189"/>
      <c r="F117" s="189"/>
      <c r="G117" s="38"/>
      <c r="H117" s="39"/>
      <c r="I117" s="39"/>
      <c r="J117" s="39"/>
      <c r="K117" s="39"/>
      <c r="L117" s="39"/>
      <c r="M117" s="39"/>
      <c r="N117" s="343"/>
      <c r="O117" s="40"/>
      <c r="P117" s="41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</row>
    <row r="118" spans="2:48" s="17" customFormat="1" ht="13.5" customHeight="1" x14ac:dyDescent="0.2">
      <c r="B118" s="36"/>
      <c r="C118" s="36"/>
      <c r="D118" s="50"/>
      <c r="E118" s="190"/>
      <c r="F118" s="190"/>
      <c r="G118" s="38"/>
      <c r="H118" s="39"/>
      <c r="I118" s="39"/>
      <c r="J118" s="39"/>
      <c r="K118" s="39"/>
      <c r="L118" s="39"/>
      <c r="M118" s="39"/>
      <c r="N118" s="343"/>
      <c r="O118" s="40"/>
      <c r="P118" s="41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</row>
    <row r="119" spans="2:48" s="28" customFormat="1" x14ac:dyDescent="0.3">
      <c r="B119" s="36"/>
      <c r="C119" s="36"/>
      <c r="D119" s="37"/>
      <c r="E119" s="191"/>
      <c r="F119" s="191"/>
      <c r="G119" s="51"/>
      <c r="H119" s="52"/>
      <c r="I119" s="52"/>
      <c r="J119" s="52"/>
      <c r="K119" s="52"/>
      <c r="L119" s="52"/>
      <c r="M119" s="52"/>
      <c r="N119" s="344"/>
      <c r="O119" s="53"/>
      <c r="P119" s="29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</row>
    <row r="120" spans="2:48" s="28" customFormat="1" x14ac:dyDescent="0.3">
      <c r="B120" s="36"/>
      <c r="C120" s="36"/>
      <c r="D120" s="37"/>
      <c r="E120" s="191"/>
      <c r="F120" s="191"/>
      <c r="G120" s="51"/>
      <c r="H120" s="52"/>
      <c r="I120" s="52"/>
      <c r="J120" s="52"/>
      <c r="K120" s="52"/>
      <c r="L120" s="52"/>
      <c r="M120" s="52"/>
      <c r="N120" s="344"/>
      <c r="O120" s="53"/>
      <c r="P120" s="29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</row>
    <row r="121" spans="2:48" s="28" customFormat="1" x14ac:dyDescent="0.3">
      <c r="B121" s="36"/>
      <c r="C121" s="36"/>
      <c r="D121" s="37"/>
      <c r="E121" s="191"/>
      <c r="F121" s="191"/>
      <c r="G121" s="51"/>
      <c r="H121" s="52"/>
      <c r="I121" s="52"/>
      <c r="J121" s="52"/>
      <c r="K121" s="52"/>
      <c r="L121" s="52"/>
      <c r="M121" s="52"/>
      <c r="N121" s="344"/>
      <c r="O121" s="53"/>
      <c r="P121" s="29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</row>
    <row r="122" spans="2:48" s="28" customFormat="1" x14ac:dyDescent="0.3">
      <c r="B122" s="36"/>
      <c r="C122" s="36"/>
      <c r="D122" s="37"/>
      <c r="E122" s="191"/>
      <c r="F122" s="191"/>
      <c r="G122" s="51"/>
      <c r="H122" s="52"/>
      <c r="I122" s="52"/>
      <c r="J122" s="52"/>
      <c r="K122" s="52"/>
      <c r="L122" s="52"/>
      <c r="M122" s="52"/>
      <c r="N122" s="344"/>
      <c r="O122" s="53"/>
      <c r="P122" s="29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</row>
    <row r="123" spans="2:48" s="28" customFormat="1" x14ac:dyDescent="0.3">
      <c r="B123" s="36"/>
      <c r="C123" s="36"/>
      <c r="D123" s="37"/>
      <c r="E123" s="191"/>
      <c r="F123" s="191"/>
      <c r="G123" s="51"/>
      <c r="H123" s="52"/>
      <c r="I123" s="52"/>
      <c r="J123" s="52"/>
      <c r="K123" s="52"/>
      <c r="L123" s="52"/>
      <c r="M123" s="52"/>
      <c r="N123" s="344"/>
      <c r="O123" s="53"/>
      <c r="P123" s="29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</row>
    <row r="124" spans="2:48" s="28" customFormat="1" x14ac:dyDescent="0.3">
      <c r="B124" s="36"/>
      <c r="C124" s="36"/>
      <c r="D124" s="37"/>
      <c r="E124" s="191"/>
      <c r="F124" s="191"/>
      <c r="G124" s="51"/>
      <c r="H124" s="52"/>
      <c r="I124" s="52"/>
      <c r="J124" s="52"/>
      <c r="K124" s="52"/>
      <c r="L124" s="52"/>
      <c r="M124" s="52"/>
      <c r="N124" s="344"/>
      <c r="O124" s="53"/>
      <c r="P124" s="29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</row>
    <row r="125" spans="2:48" s="28" customFormat="1" x14ac:dyDescent="0.3">
      <c r="B125" s="36"/>
      <c r="C125" s="36"/>
      <c r="D125" s="37"/>
      <c r="E125" s="191"/>
      <c r="F125" s="191"/>
      <c r="G125" s="51"/>
      <c r="H125" s="52"/>
      <c r="I125" s="52"/>
      <c r="J125" s="52"/>
      <c r="K125" s="52"/>
      <c r="L125" s="52"/>
      <c r="M125" s="52"/>
      <c r="N125" s="344"/>
      <c r="O125" s="53"/>
      <c r="P125" s="29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</row>
    <row r="126" spans="2:48" s="28" customFormat="1" x14ac:dyDescent="0.3">
      <c r="B126" s="36"/>
      <c r="C126" s="36"/>
      <c r="D126" s="37"/>
      <c r="E126" s="191"/>
      <c r="F126" s="191"/>
      <c r="G126" s="51"/>
      <c r="H126" s="52"/>
      <c r="I126" s="52"/>
      <c r="J126" s="52"/>
      <c r="K126" s="52"/>
      <c r="L126" s="52"/>
      <c r="M126" s="52"/>
      <c r="N126" s="344"/>
      <c r="O126" s="53"/>
      <c r="P126" s="29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</row>
    <row r="127" spans="2:48" s="28" customFormat="1" x14ac:dyDescent="0.3">
      <c r="B127" s="36"/>
      <c r="C127" s="36"/>
      <c r="D127" s="37"/>
      <c r="E127" s="191"/>
      <c r="F127" s="191"/>
      <c r="G127" s="51"/>
      <c r="H127" s="52"/>
      <c r="I127" s="52"/>
      <c r="J127" s="52"/>
      <c r="K127" s="52"/>
      <c r="L127" s="52"/>
      <c r="M127" s="52"/>
      <c r="N127" s="344"/>
      <c r="O127" s="53"/>
      <c r="P127" s="29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</row>
    <row r="128" spans="2:48" s="28" customFormat="1" x14ac:dyDescent="0.3">
      <c r="B128" s="36"/>
      <c r="C128" s="36"/>
      <c r="D128" s="37"/>
      <c r="E128" s="191"/>
      <c r="F128" s="191"/>
      <c r="G128" s="51"/>
      <c r="H128" s="52"/>
      <c r="I128" s="52"/>
      <c r="J128" s="52"/>
      <c r="K128" s="52"/>
      <c r="L128" s="52"/>
      <c r="M128" s="52"/>
      <c r="N128" s="344"/>
      <c r="O128" s="53"/>
      <c r="P128" s="29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</row>
    <row r="129" spans="2:47" s="28" customFormat="1" x14ac:dyDescent="0.3">
      <c r="B129" s="36"/>
      <c r="C129" s="36"/>
      <c r="D129" s="37"/>
      <c r="E129" s="191"/>
      <c r="F129" s="191"/>
      <c r="G129" s="51"/>
      <c r="H129" s="52"/>
      <c r="I129" s="52"/>
      <c r="J129" s="52"/>
      <c r="K129" s="52"/>
      <c r="L129" s="52"/>
      <c r="M129" s="52"/>
      <c r="N129" s="344"/>
      <c r="O129" s="53"/>
      <c r="P129" s="29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</row>
    <row r="130" spans="2:47" s="28" customFormat="1" x14ac:dyDescent="0.3">
      <c r="B130" s="36"/>
      <c r="C130" s="36"/>
      <c r="D130" s="37"/>
      <c r="E130" s="191"/>
      <c r="F130" s="191"/>
      <c r="G130" s="51"/>
      <c r="H130" s="52"/>
      <c r="I130" s="52"/>
      <c r="J130" s="52"/>
      <c r="K130" s="52"/>
      <c r="L130" s="52"/>
      <c r="M130" s="52"/>
      <c r="N130" s="344"/>
      <c r="O130" s="53"/>
      <c r="P130" s="29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</row>
    <row r="131" spans="2:47" s="28" customFormat="1" x14ac:dyDescent="0.3">
      <c r="B131" s="36"/>
      <c r="C131" s="36"/>
      <c r="D131" s="37"/>
      <c r="E131" s="191"/>
      <c r="F131" s="191"/>
      <c r="G131" s="51"/>
      <c r="H131" s="52"/>
      <c r="I131" s="52"/>
      <c r="J131" s="52"/>
      <c r="K131" s="52"/>
      <c r="L131" s="52"/>
      <c r="M131" s="52"/>
      <c r="N131" s="344"/>
      <c r="O131" s="53"/>
      <c r="P131" s="29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</row>
    <row r="132" spans="2:47" s="28" customFormat="1" x14ac:dyDescent="0.3">
      <c r="B132" s="36"/>
      <c r="C132" s="36"/>
      <c r="D132" s="37"/>
      <c r="E132" s="191"/>
      <c r="F132" s="191"/>
      <c r="G132" s="51"/>
      <c r="H132" s="52"/>
      <c r="I132" s="52"/>
      <c r="J132" s="52"/>
      <c r="K132" s="52"/>
      <c r="L132" s="52"/>
      <c r="M132" s="52"/>
      <c r="N132" s="344"/>
      <c r="O132" s="53"/>
      <c r="P132" s="29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</row>
    <row r="133" spans="2:47" s="28" customFormat="1" x14ac:dyDescent="0.3">
      <c r="B133" s="36"/>
      <c r="C133" s="36"/>
      <c r="D133" s="37"/>
      <c r="E133" s="191"/>
      <c r="F133" s="191"/>
      <c r="G133" s="51"/>
      <c r="H133" s="52"/>
      <c r="I133" s="52"/>
      <c r="J133" s="52"/>
      <c r="K133" s="52"/>
      <c r="L133" s="52"/>
      <c r="M133" s="52"/>
      <c r="N133" s="344"/>
      <c r="O133" s="53"/>
      <c r="P133" s="29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</row>
    <row r="134" spans="2:47" s="28" customFormat="1" x14ac:dyDescent="0.3">
      <c r="B134" s="36"/>
      <c r="C134" s="36"/>
      <c r="D134" s="37"/>
      <c r="E134" s="191"/>
      <c r="F134" s="191"/>
      <c r="G134" s="51"/>
      <c r="H134" s="52"/>
      <c r="I134" s="52"/>
      <c r="J134" s="52"/>
      <c r="K134" s="52"/>
      <c r="L134" s="52"/>
      <c r="M134" s="52"/>
      <c r="N134" s="344"/>
      <c r="O134" s="53"/>
      <c r="P134" s="29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</row>
    <row r="135" spans="2:47" s="28" customFormat="1" x14ac:dyDescent="0.3">
      <c r="B135" s="36"/>
      <c r="C135" s="36"/>
      <c r="D135" s="37"/>
      <c r="E135" s="191"/>
      <c r="F135" s="191"/>
      <c r="G135" s="51"/>
      <c r="H135" s="52"/>
      <c r="I135" s="52"/>
      <c r="J135" s="52"/>
      <c r="K135" s="52"/>
      <c r="L135" s="52"/>
      <c r="M135" s="52"/>
      <c r="N135" s="344"/>
      <c r="O135" s="53"/>
      <c r="P135" s="29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</row>
    <row r="136" spans="2:47" s="28" customFormat="1" x14ac:dyDescent="0.3">
      <c r="B136" s="36"/>
      <c r="C136" s="36"/>
      <c r="D136" s="37"/>
      <c r="E136" s="191"/>
      <c r="F136" s="191"/>
      <c r="G136" s="51"/>
      <c r="H136" s="52"/>
      <c r="I136" s="52"/>
      <c r="J136" s="52"/>
      <c r="K136" s="52"/>
      <c r="L136" s="52"/>
      <c r="M136" s="52"/>
      <c r="N136" s="344"/>
      <c r="O136" s="53"/>
      <c r="P136" s="29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</row>
    <row r="137" spans="2:47" s="28" customFormat="1" x14ac:dyDescent="0.3">
      <c r="B137" s="36"/>
      <c r="C137" s="36"/>
      <c r="D137" s="37"/>
      <c r="E137" s="191"/>
      <c r="F137" s="191"/>
      <c r="G137" s="51"/>
      <c r="H137" s="52"/>
      <c r="I137" s="52"/>
      <c r="J137" s="52"/>
      <c r="K137" s="52"/>
      <c r="L137" s="52"/>
      <c r="M137" s="52"/>
      <c r="N137" s="344"/>
      <c r="O137" s="53"/>
      <c r="P137" s="29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</row>
    <row r="138" spans="2:47" s="28" customFormat="1" x14ac:dyDescent="0.3">
      <c r="B138" s="36"/>
      <c r="C138" s="36"/>
      <c r="D138" s="37"/>
      <c r="E138" s="191"/>
      <c r="F138" s="191"/>
      <c r="G138" s="51"/>
      <c r="H138" s="52"/>
      <c r="I138" s="52"/>
      <c r="J138" s="52"/>
      <c r="K138" s="52"/>
      <c r="L138" s="52"/>
      <c r="M138" s="52"/>
      <c r="N138" s="344"/>
      <c r="O138" s="53"/>
      <c r="P138" s="29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</row>
    <row r="139" spans="2:47" s="28" customFormat="1" x14ac:dyDescent="0.3">
      <c r="B139" s="36"/>
      <c r="C139" s="36"/>
      <c r="D139" s="37"/>
      <c r="E139" s="191"/>
      <c r="F139" s="191"/>
      <c r="G139" s="51"/>
      <c r="H139" s="52"/>
      <c r="I139" s="52"/>
      <c r="J139" s="52"/>
      <c r="K139" s="52"/>
      <c r="L139" s="52"/>
      <c r="M139" s="52"/>
      <c r="N139" s="344"/>
      <c r="O139" s="53"/>
      <c r="P139" s="29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</row>
    <row r="140" spans="2:47" s="28" customFormat="1" x14ac:dyDescent="0.3">
      <c r="B140" s="36"/>
      <c r="C140" s="36"/>
      <c r="D140" s="37"/>
      <c r="E140" s="191"/>
      <c r="F140" s="191"/>
      <c r="G140" s="51"/>
      <c r="H140" s="52"/>
      <c r="I140" s="52"/>
      <c r="J140" s="52"/>
      <c r="K140" s="52"/>
      <c r="L140" s="52"/>
      <c r="M140" s="52"/>
      <c r="N140" s="344"/>
      <c r="O140" s="53"/>
      <c r="P140" s="29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</row>
    <row r="141" spans="2:47" s="28" customFormat="1" x14ac:dyDescent="0.3">
      <c r="B141" s="36"/>
      <c r="C141" s="36"/>
      <c r="D141" s="37"/>
      <c r="E141" s="191"/>
      <c r="F141" s="191"/>
      <c r="G141" s="51"/>
      <c r="H141" s="52"/>
      <c r="I141" s="52"/>
      <c r="J141" s="52"/>
      <c r="K141" s="52"/>
      <c r="L141" s="52"/>
      <c r="M141" s="52"/>
      <c r="N141" s="344"/>
      <c r="O141" s="53"/>
      <c r="P141" s="29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</row>
    <row r="142" spans="2:47" s="28" customFormat="1" x14ac:dyDescent="0.3">
      <c r="B142" s="36"/>
      <c r="C142" s="36"/>
      <c r="D142" s="37"/>
      <c r="E142" s="191"/>
      <c r="F142" s="191"/>
      <c r="G142" s="51"/>
      <c r="H142" s="52"/>
      <c r="I142" s="52"/>
      <c r="J142" s="52"/>
      <c r="K142" s="52"/>
      <c r="L142" s="52"/>
      <c r="M142" s="52"/>
      <c r="N142" s="344"/>
      <c r="O142" s="53"/>
      <c r="P142" s="29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</row>
    <row r="143" spans="2:47" s="28" customFormat="1" x14ac:dyDescent="0.3">
      <c r="B143" s="36"/>
      <c r="C143" s="36"/>
      <c r="D143" s="37"/>
      <c r="E143" s="191"/>
      <c r="F143" s="191"/>
      <c r="G143" s="51"/>
      <c r="H143" s="52"/>
      <c r="I143" s="52"/>
      <c r="J143" s="52"/>
      <c r="K143" s="52"/>
      <c r="L143" s="52"/>
      <c r="M143" s="52"/>
      <c r="N143" s="344"/>
      <c r="O143" s="53"/>
      <c r="P143" s="29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</row>
    <row r="144" spans="2:47" s="28" customFormat="1" x14ac:dyDescent="0.3">
      <c r="B144" s="36"/>
      <c r="C144" s="36"/>
      <c r="D144" s="37"/>
      <c r="E144" s="191"/>
      <c r="F144" s="191"/>
      <c r="G144" s="51"/>
      <c r="H144" s="52"/>
      <c r="I144" s="52"/>
      <c r="J144" s="52"/>
      <c r="K144" s="52"/>
      <c r="L144" s="52"/>
      <c r="M144" s="52"/>
      <c r="N144" s="344"/>
      <c r="O144" s="53"/>
      <c r="P144" s="29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</row>
    <row r="145" spans="2:47" s="28" customFormat="1" x14ac:dyDescent="0.3">
      <c r="B145" s="36"/>
      <c r="C145" s="36"/>
      <c r="D145" s="37"/>
      <c r="E145" s="191"/>
      <c r="F145" s="191"/>
      <c r="G145" s="51"/>
      <c r="H145" s="52"/>
      <c r="I145" s="52"/>
      <c r="J145" s="52"/>
      <c r="K145" s="52"/>
      <c r="L145" s="52"/>
      <c r="M145" s="52"/>
      <c r="N145" s="344"/>
      <c r="O145" s="53"/>
      <c r="P145" s="29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</row>
    <row r="146" spans="2:47" s="28" customFormat="1" x14ac:dyDescent="0.3">
      <c r="B146" s="36"/>
      <c r="C146" s="36"/>
      <c r="D146" s="37"/>
      <c r="E146" s="191"/>
      <c r="F146" s="191"/>
      <c r="G146" s="51"/>
      <c r="H146" s="52"/>
      <c r="I146" s="52"/>
      <c r="J146" s="52"/>
      <c r="K146" s="52"/>
      <c r="L146" s="52"/>
      <c r="M146" s="52"/>
      <c r="N146" s="344"/>
      <c r="O146" s="53"/>
      <c r="P146" s="29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</row>
    <row r="147" spans="2:47" s="28" customFormat="1" x14ac:dyDescent="0.3">
      <c r="B147" s="36"/>
      <c r="C147" s="36"/>
      <c r="D147" s="37"/>
      <c r="E147" s="191"/>
      <c r="F147" s="191"/>
      <c r="G147" s="51"/>
      <c r="H147" s="52"/>
      <c r="I147" s="52"/>
      <c r="J147" s="52"/>
      <c r="K147" s="52"/>
      <c r="L147" s="52"/>
      <c r="M147" s="52"/>
      <c r="N147" s="344"/>
      <c r="O147" s="53"/>
      <c r="P147" s="29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</row>
    <row r="148" spans="2:47" s="28" customFormat="1" x14ac:dyDescent="0.3">
      <c r="B148" s="36"/>
      <c r="C148" s="36"/>
      <c r="D148" s="37"/>
      <c r="E148" s="191"/>
      <c r="F148" s="191"/>
      <c r="G148" s="51"/>
      <c r="H148" s="52"/>
      <c r="I148" s="52"/>
      <c r="J148" s="52"/>
      <c r="K148" s="52"/>
      <c r="L148" s="52"/>
      <c r="M148" s="52"/>
      <c r="N148" s="344"/>
      <c r="O148" s="53"/>
      <c r="P148" s="29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</row>
    <row r="149" spans="2:47" s="28" customFormat="1" x14ac:dyDescent="0.3">
      <c r="B149" s="36"/>
      <c r="C149" s="36"/>
      <c r="D149" s="37"/>
      <c r="E149" s="191"/>
      <c r="F149" s="191"/>
      <c r="G149" s="51"/>
      <c r="H149" s="52"/>
      <c r="I149" s="52"/>
      <c r="J149" s="52"/>
      <c r="K149" s="52"/>
      <c r="L149" s="52"/>
      <c r="M149" s="52"/>
      <c r="N149" s="344"/>
      <c r="O149" s="53"/>
      <c r="P149" s="29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</row>
    <row r="150" spans="2:47" s="28" customFormat="1" x14ac:dyDescent="0.3">
      <c r="B150" s="36"/>
      <c r="C150" s="36"/>
      <c r="D150" s="37"/>
      <c r="E150" s="191"/>
      <c r="F150" s="191"/>
      <c r="G150" s="51"/>
      <c r="H150" s="52"/>
      <c r="I150" s="52"/>
      <c r="J150" s="52"/>
      <c r="K150" s="52"/>
      <c r="L150" s="52"/>
      <c r="M150" s="52"/>
      <c r="N150" s="344"/>
      <c r="O150" s="53"/>
      <c r="P150" s="29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2:47" s="28" customFormat="1" x14ac:dyDescent="0.3">
      <c r="B151" s="36"/>
      <c r="C151" s="36"/>
      <c r="D151" s="37"/>
      <c r="E151" s="191"/>
      <c r="F151" s="191"/>
      <c r="G151" s="51"/>
      <c r="H151" s="52"/>
      <c r="I151" s="52"/>
      <c r="J151" s="52"/>
      <c r="K151" s="52"/>
      <c r="L151" s="52"/>
      <c r="M151" s="52"/>
      <c r="N151" s="344"/>
      <c r="O151" s="53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</row>
    <row r="152" spans="2:47" s="28" customFormat="1" x14ac:dyDescent="0.3">
      <c r="B152" s="36"/>
      <c r="C152" s="36"/>
      <c r="D152" s="37"/>
      <c r="E152" s="191"/>
      <c r="F152" s="191"/>
      <c r="G152" s="51"/>
      <c r="H152" s="52"/>
      <c r="I152" s="52"/>
      <c r="J152" s="52"/>
      <c r="K152" s="52"/>
      <c r="L152" s="52"/>
      <c r="M152" s="52"/>
      <c r="N152" s="344"/>
      <c r="O152" s="53"/>
      <c r="P152" s="29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</row>
    <row r="153" spans="2:47" s="28" customFormat="1" x14ac:dyDescent="0.3">
      <c r="B153" s="36"/>
      <c r="C153" s="36"/>
      <c r="D153" s="37"/>
      <c r="E153" s="191"/>
      <c r="F153" s="191"/>
      <c r="G153" s="51"/>
      <c r="H153" s="52"/>
      <c r="I153" s="52"/>
      <c r="J153" s="52"/>
      <c r="K153" s="52"/>
      <c r="L153" s="52"/>
      <c r="M153" s="52"/>
      <c r="N153" s="344"/>
      <c r="O153" s="53"/>
      <c r="P153" s="29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</row>
    <row r="154" spans="2:47" s="28" customFormat="1" x14ac:dyDescent="0.3">
      <c r="B154" s="36"/>
      <c r="C154" s="36"/>
      <c r="D154" s="37"/>
      <c r="E154" s="191"/>
      <c r="F154" s="191"/>
      <c r="G154" s="51"/>
      <c r="H154" s="52"/>
      <c r="I154" s="52"/>
      <c r="J154" s="52"/>
      <c r="K154" s="52"/>
      <c r="L154" s="52"/>
      <c r="M154" s="52"/>
      <c r="N154" s="344"/>
      <c r="O154" s="53"/>
      <c r="P154" s="29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</row>
    <row r="155" spans="2:47" s="28" customFormat="1" x14ac:dyDescent="0.3">
      <c r="B155" s="36"/>
      <c r="C155" s="36"/>
      <c r="D155" s="37"/>
      <c r="E155" s="191"/>
      <c r="F155" s="191"/>
      <c r="G155" s="51"/>
      <c r="H155" s="52"/>
      <c r="I155" s="52"/>
      <c r="J155" s="52"/>
      <c r="K155" s="52"/>
      <c r="L155" s="52"/>
      <c r="M155" s="52"/>
      <c r="N155" s="344"/>
      <c r="O155" s="53"/>
      <c r="P155" s="29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</row>
    <row r="156" spans="2:47" s="28" customFormat="1" x14ac:dyDescent="0.3">
      <c r="B156" s="36"/>
      <c r="C156" s="36"/>
      <c r="D156" s="37"/>
      <c r="E156" s="191"/>
      <c r="F156" s="191"/>
      <c r="G156" s="51"/>
      <c r="H156" s="52"/>
      <c r="I156" s="52"/>
      <c r="J156" s="52"/>
      <c r="K156" s="52"/>
      <c r="L156" s="52"/>
      <c r="M156" s="52"/>
      <c r="N156" s="344"/>
      <c r="O156" s="53"/>
      <c r="P156" s="29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</row>
    <row r="157" spans="2:47" s="28" customFormat="1" x14ac:dyDescent="0.3">
      <c r="B157" s="36"/>
      <c r="C157" s="36"/>
      <c r="D157" s="37"/>
      <c r="E157" s="191"/>
      <c r="F157" s="191"/>
      <c r="G157" s="51"/>
      <c r="H157" s="52"/>
      <c r="I157" s="52"/>
      <c r="J157" s="52"/>
      <c r="K157" s="52"/>
      <c r="L157" s="52"/>
      <c r="M157" s="52"/>
      <c r="N157" s="344"/>
      <c r="O157" s="53"/>
      <c r="P157" s="29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</row>
    <row r="158" spans="2:47" s="28" customFormat="1" x14ac:dyDescent="0.3">
      <c r="B158" s="36"/>
      <c r="C158" s="36"/>
      <c r="D158" s="37"/>
      <c r="E158" s="191"/>
      <c r="F158" s="191"/>
      <c r="G158" s="51"/>
      <c r="H158" s="52"/>
      <c r="I158" s="52"/>
      <c r="J158" s="52"/>
      <c r="K158" s="52"/>
      <c r="L158" s="52"/>
      <c r="M158" s="52"/>
      <c r="N158" s="344"/>
      <c r="O158" s="53"/>
      <c r="P158" s="29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</row>
    <row r="159" spans="2:47" s="28" customFormat="1" x14ac:dyDescent="0.3">
      <c r="B159" s="36"/>
      <c r="C159" s="36"/>
      <c r="D159" s="37"/>
      <c r="E159" s="191"/>
      <c r="F159" s="191"/>
      <c r="G159" s="51"/>
      <c r="H159" s="52"/>
      <c r="I159" s="52"/>
      <c r="J159" s="52"/>
      <c r="K159" s="52"/>
      <c r="L159" s="52"/>
      <c r="M159" s="52"/>
      <c r="N159" s="344"/>
      <c r="O159" s="53"/>
      <c r="P159" s="29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</row>
    <row r="160" spans="2:47" s="28" customFormat="1" x14ac:dyDescent="0.3">
      <c r="B160" s="36"/>
      <c r="C160" s="36"/>
      <c r="D160" s="37"/>
      <c r="E160" s="191"/>
      <c r="F160" s="191"/>
      <c r="G160" s="51"/>
      <c r="H160" s="52"/>
      <c r="I160" s="52"/>
      <c r="J160" s="52"/>
      <c r="K160" s="52"/>
      <c r="L160" s="52"/>
      <c r="M160" s="52"/>
      <c r="N160" s="344"/>
      <c r="O160" s="53"/>
      <c r="P160" s="29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</row>
    <row r="161" spans="2:47" s="28" customFormat="1" x14ac:dyDescent="0.3">
      <c r="B161" s="36"/>
      <c r="C161" s="36"/>
      <c r="D161" s="37"/>
      <c r="E161" s="191"/>
      <c r="F161" s="191"/>
      <c r="G161" s="51"/>
      <c r="H161" s="52"/>
      <c r="I161" s="52"/>
      <c r="J161" s="52"/>
      <c r="K161" s="52"/>
      <c r="L161" s="52"/>
      <c r="M161" s="52"/>
      <c r="N161" s="344"/>
      <c r="O161" s="53"/>
      <c r="P161" s="29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</row>
    <row r="162" spans="2:47" s="28" customFormat="1" x14ac:dyDescent="0.3">
      <c r="B162" s="36"/>
      <c r="C162" s="36"/>
      <c r="D162" s="37"/>
      <c r="E162" s="191"/>
      <c r="F162" s="191"/>
      <c r="G162" s="51"/>
      <c r="H162" s="52"/>
      <c r="I162" s="52"/>
      <c r="J162" s="52"/>
      <c r="K162" s="52"/>
      <c r="L162" s="52"/>
      <c r="M162" s="52"/>
      <c r="N162" s="344"/>
      <c r="O162" s="53"/>
      <c r="P162" s="29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</row>
    <row r="163" spans="2:47" s="28" customFormat="1" x14ac:dyDescent="0.3">
      <c r="B163" s="36"/>
      <c r="C163" s="36"/>
      <c r="D163" s="37"/>
      <c r="E163" s="191"/>
      <c r="F163" s="191"/>
      <c r="G163" s="51"/>
      <c r="H163" s="52"/>
      <c r="I163" s="52"/>
      <c r="J163" s="52"/>
      <c r="K163" s="52"/>
      <c r="L163" s="52"/>
      <c r="M163" s="52"/>
      <c r="N163" s="344"/>
      <c r="O163" s="53"/>
      <c r="P163" s="29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</row>
    <row r="164" spans="2:47" s="28" customFormat="1" x14ac:dyDescent="0.3">
      <c r="B164" s="36"/>
      <c r="C164" s="36"/>
      <c r="D164" s="37"/>
      <c r="E164" s="191"/>
      <c r="F164" s="191"/>
      <c r="G164" s="51"/>
      <c r="H164" s="52"/>
      <c r="I164" s="52"/>
      <c r="J164" s="52"/>
      <c r="K164" s="52"/>
      <c r="L164" s="52"/>
      <c r="M164" s="52"/>
      <c r="N164" s="344"/>
      <c r="O164" s="53"/>
      <c r="P164" s="29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</row>
    <row r="165" spans="2:47" s="28" customFormat="1" x14ac:dyDescent="0.3">
      <c r="B165" s="36"/>
      <c r="C165" s="36"/>
      <c r="D165" s="37"/>
      <c r="E165" s="191"/>
      <c r="F165" s="191"/>
      <c r="G165" s="51"/>
      <c r="H165" s="52"/>
      <c r="I165" s="52"/>
      <c r="J165" s="52"/>
      <c r="K165" s="52"/>
      <c r="L165" s="52"/>
      <c r="M165" s="52"/>
      <c r="N165" s="344"/>
      <c r="O165" s="53"/>
      <c r="P165" s="29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</row>
    <row r="166" spans="2:47" s="28" customFormat="1" x14ac:dyDescent="0.3">
      <c r="B166" s="36"/>
      <c r="C166" s="36"/>
      <c r="D166" s="37"/>
      <c r="E166" s="191"/>
      <c r="F166" s="191"/>
      <c r="G166" s="51"/>
      <c r="H166" s="52"/>
      <c r="I166" s="52"/>
      <c r="J166" s="52"/>
      <c r="K166" s="52"/>
      <c r="L166" s="52"/>
      <c r="M166" s="52"/>
      <c r="N166" s="344"/>
      <c r="O166" s="53"/>
      <c r="P166" s="29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</row>
    <row r="167" spans="2:47" s="28" customFormat="1" x14ac:dyDescent="0.3">
      <c r="B167" s="36"/>
      <c r="C167" s="36"/>
      <c r="D167" s="37"/>
      <c r="E167" s="191"/>
      <c r="F167" s="191"/>
      <c r="G167" s="51"/>
      <c r="H167" s="52"/>
      <c r="I167" s="52"/>
      <c r="J167" s="52"/>
      <c r="K167" s="52"/>
      <c r="L167" s="52"/>
      <c r="M167" s="52"/>
      <c r="N167" s="344"/>
      <c r="O167" s="53"/>
      <c r="P167" s="29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</row>
    <row r="168" spans="2:47" s="28" customFormat="1" x14ac:dyDescent="0.3">
      <c r="B168" s="36"/>
      <c r="C168" s="36"/>
      <c r="D168" s="37"/>
      <c r="E168" s="191"/>
      <c r="F168" s="191"/>
      <c r="G168" s="51"/>
      <c r="H168" s="52"/>
      <c r="I168" s="52"/>
      <c r="J168" s="52"/>
      <c r="K168" s="52"/>
      <c r="L168" s="52"/>
      <c r="M168" s="52"/>
      <c r="N168" s="344"/>
      <c r="O168" s="53"/>
      <c r="P168" s="29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</row>
    <row r="169" spans="2:47" s="28" customFormat="1" x14ac:dyDescent="0.3">
      <c r="B169" s="36"/>
      <c r="C169" s="36"/>
      <c r="D169" s="37"/>
      <c r="E169" s="191"/>
      <c r="F169" s="191"/>
      <c r="G169" s="51"/>
      <c r="H169" s="52"/>
      <c r="I169" s="52"/>
      <c r="J169" s="52"/>
      <c r="K169" s="52"/>
      <c r="L169" s="52"/>
      <c r="M169" s="52"/>
      <c r="N169" s="344"/>
      <c r="O169" s="53"/>
      <c r="P169" s="29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</row>
    <row r="170" spans="2:47" s="28" customFormat="1" x14ac:dyDescent="0.3">
      <c r="B170" s="36"/>
      <c r="C170" s="36"/>
      <c r="D170" s="37"/>
      <c r="E170" s="191"/>
      <c r="F170" s="191"/>
      <c r="G170" s="51"/>
      <c r="H170" s="52"/>
      <c r="I170" s="52"/>
      <c r="J170" s="52"/>
      <c r="K170" s="52"/>
      <c r="L170" s="52"/>
      <c r="M170" s="52"/>
      <c r="N170" s="344"/>
      <c r="O170" s="53"/>
      <c r="P170" s="29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</row>
    <row r="171" spans="2:47" s="28" customFormat="1" x14ac:dyDescent="0.3">
      <c r="B171" s="36"/>
      <c r="C171" s="36"/>
      <c r="D171" s="37"/>
      <c r="E171" s="191"/>
      <c r="F171" s="191"/>
      <c r="G171" s="51"/>
      <c r="H171" s="52"/>
      <c r="I171" s="52"/>
      <c r="J171" s="52"/>
      <c r="K171" s="52"/>
      <c r="L171" s="52"/>
      <c r="M171" s="52"/>
      <c r="N171" s="344"/>
      <c r="O171" s="53"/>
      <c r="P171" s="29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</row>
    <row r="172" spans="2:47" s="28" customFormat="1" x14ac:dyDescent="0.3">
      <c r="B172" s="36"/>
      <c r="C172" s="36"/>
      <c r="D172" s="37"/>
      <c r="E172" s="191"/>
      <c r="F172" s="191"/>
      <c r="G172" s="51"/>
      <c r="H172" s="52"/>
      <c r="I172" s="52"/>
      <c r="J172" s="52"/>
      <c r="K172" s="52"/>
      <c r="L172" s="52"/>
      <c r="M172" s="52"/>
      <c r="N172" s="344"/>
      <c r="O172" s="53"/>
      <c r="P172" s="29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</row>
    <row r="173" spans="2:47" s="28" customFormat="1" x14ac:dyDescent="0.3">
      <c r="B173" s="36"/>
      <c r="C173" s="36"/>
      <c r="D173" s="37"/>
      <c r="E173" s="191"/>
      <c r="F173" s="191"/>
      <c r="G173" s="51"/>
      <c r="H173" s="52"/>
      <c r="I173" s="52"/>
      <c r="J173" s="52"/>
      <c r="K173" s="52"/>
      <c r="L173" s="52"/>
      <c r="M173" s="52"/>
      <c r="N173" s="344"/>
      <c r="O173" s="53"/>
      <c r="P173" s="29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</row>
    <row r="174" spans="2:47" s="28" customFormat="1" x14ac:dyDescent="0.3">
      <c r="B174" s="36"/>
      <c r="C174" s="36"/>
      <c r="D174" s="37"/>
      <c r="E174" s="191"/>
      <c r="F174" s="191"/>
      <c r="G174" s="51"/>
      <c r="H174" s="52"/>
      <c r="I174" s="52"/>
      <c r="J174" s="52"/>
      <c r="K174" s="52"/>
      <c r="L174" s="52"/>
      <c r="M174" s="52"/>
      <c r="N174" s="344"/>
      <c r="O174" s="53"/>
      <c r="P174" s="29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</row>
    <row r="175" spans="2:47" s="28" customFormat="1" x14ac:dyDescent="0.3">
      <c r="B175" s="36"/>
      <c r="C175" s="36"/>
      <c r="D175" s="37"/>
      <c r="E175" s="191"/>
      <c r="F175" s="191"/>
      <c r="G175" s="51"/>
      <c r="H175" s="52"/>
      <c r="I175" s="52"/>
      <c r="J175" s="52"/>
      <c r="K175" s="52"/>
      <c r="L175" s="52"/>
      <c r="M175" s="52"/>
      <c r="N175" s="344"/>
      <c r="O175" s="53"/>
      <c r="P175" s="2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</row>
    <row r="176" spans="2:47" s="28" customFormat="1" x14ac:dyDescent="0.3">
      <c r="B176" s="36"/>
      <c r="C176" s="36"/>
      <c r="D176" s="37"/>
      <c r="E176" s="191"/>
      <c r="F176" s="191"/>
      <c r="G176" s="51"/>
      <c r="H176" s="52"/>
      <c r="I176" s="52"/>
      <c r="J176" s="52"/>
      <c r="K176" s="52"/>
      <c r="L176" s="52"/>
      <c r="M176" s="52"/>
      <c r="N176" s="344"/>
      <c r="O176" s="53"/>
      <c r="P176" s="29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</row>
    <row r="177" spans="2:47" s="28" customFormat="1" x14ac:dyDescent="0.3">
      <c r="B177" s="36"/>
      <c r="C177" s="36"/>
      <c r="D177" s="37"/>
      <c r="E177" s="191"/>
      <c r="F177" s="191"/>
      <c r="G177" s="51"/>
      <c r="H177" s="52"/>
      <c r="I177" s="52"/>
      <c r="J177" s="52"/>
      <c r="K177" s="52"/>
      <c r="L177" s="52"/>
      <c r="M177" s="52"/>
      <c r="N177" s="344"/>
      <c r="O177" s="53"/>
      <c r="P177" s="29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</row>
    <row r="178" spans="2:47" s="28" customFormat="1" x14ac:dyDescent="0.3">
      <c r="B178" s="36"/>
      <c r="C178" s="36"/>
      <c r="D178" s="37"/>
      <c r="E178" s="191"/>
      <c r="F178" s="191"/>
      <c r="G178" s="51"/>
      <c r="H178" s="52"/>
      <c r="I178" s="52"/>
      <c r="J178" s="52"/>
      <c r="K178" s="52"/>
      <c r="L178" s="52"/>
      <c r="M178" s="52"/>
      <c r="N178" s="344"/>
      <c r="O178" s="53"/>
      <c r="P178" s="29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</row>
    <row r="179" spans="2:47" s="28" customFormat="1" x14ac:dyDescent="0.3">
      <c r="B179" s="36"/>
      <c r="C179" s="36"/>
      <c r="D179" s="37"/>
      <c r="E179" s="191"/>
      <c r="F179" s="191"/>
      <c r="G179" s="51"/>
      <c r="H179" s="52"/>
      <c r="I179" s="52"/>
      <c r="J179" s="52"/>
      <c r="K179" s="52"/>
      <c r="L179" s="52"/>
      <c r="M179" s="52"/>
      <c r="N179" s="344"/>
      <c r="O179" s="53"/>
      <c r="P179" s="29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</row>
    <row r="180" spans="2:47" s="28" customFormat="1" x14ac:dyDescent="0.3">
      <c r="B180" s="36"/>
      <c r="C180" s="36"/>
      <c r="D180" s="37"/>
      <c r="E180" s="191"/>
      <c r="F180" s="191"/>
      <c r="G180" s="51"/>
      <c r="H180" s="52"/>
      <c r="I180" s="52"/>
      <c r="J180" s="52"/>
      <c r="K180" s="52"/>
      <c r="L180" s="52"/>
      <c r="M180" s="52"/>
      <c r="N180" s="344"/>
      <c r="O180" s="53"/>
      <c r="P180" s="29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</row>
    <row r="181" spans="2:47" s="28" customFormat="1" x14ac:dyDescent="0.3">
      <c r="B181" s="36"/>
      <c r="C181" s="36"/>
      <c r="D181" s="37"/>
      <c r="E181" s="191"/>
      <c r="F181" s="191"/>
      <c r="G181" s="51"/>
      <c r="H181" s="52"/>
      <c r="I181" s="52"/>
      <c r="J181" s="52"/>
      <c r="K181" s="52"/>
      <c r="L181" s="52"/>
      <c r="M181" s="52"/>
      <c r="N181" s="344"/>
      <c r="O181" s="53"/>
      <c r="P181" s="29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</row>
    <row r="182" spans="2:47" s="28" customFormat="1" x14ac:dyDescent="0.3">
      <c r="B182" s="36"/>
      <c r="C182" s="36"/>
      <c r="D182" s="37"/>
      <c r="E182" s="191"/>
      <c r="F182" s="191"/>
      <c r="G182" s="51"/>
      <c r="H182" s="52"/>
      <c r="I182" s="52"/>
      <c r="J182" s="52"/>
      <c r="K182" s="52"/>
      <c r="L182" s="52"/>
      <c r="M182" s="52"/>
      <c r="N182" s="344"/>
      <c r="O182" s="53"/>
      <c r="P182" s="29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</row>
    <row r="183" spans="2:47" s="28" customFormat="1" x14ac:dyDescent="0.3">
      <c r="B183" s="36"/>
      <c r="C183" s="36"/>
      <c r="D183" s="37"/>
      <c r="E183" s="191"/>
      <c r="F183" s="191"/>
      <c r="G183" s="51"/>
      <c r="H183" s="52"/>
      <c r="I183" s="52"/>
      <c r="J183" s="52"/>
      <c r="K183" s="52"/>
      <c r="L183" s="52"/>
      <c r="M183" s="52"/>
      <c r="N183" s="344"/>
      <c r="O183" s="53"/>
      <c r="P183" s="29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</row>
    <row r="184" spans="2:47" s="28" customFormat="1" x14ac:dyDescent="0.3">
      <c r="B184" s="36"/>
      <c r="C184" s="36"/>
      <c r="D184" s="37"/>
      <c r="E184" s="191"/>
      <c r="F184" s="191"/>
      <c r="G184" s="51"/>
      <c r="H184" s="52"/>
      <c r="I184" s="52"/>
      <c r="J184" s="52"/>
      <c r="K184" s="52"/>
      <c r="L184" s="52"/>
      <c r="M184" s="52"/>
      <c r="N184" s="344"/>
      <c r="O184" s="53"/>
      <c r="P184" s="29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</row>
    <row r="185" spans="2:47" s="28" customFormat="1" x14ac:dyDescent="0.3">
      <c r="B185" s="36"/>
      <c r="C185" s="36"/>
      <c r="D185" s="37"/>
      <c r="E185" s="191"/>
      <c r="F185" s="191"/>
      <c r="G185" s="51"/>
      <c r="H185" s="52"/>
      <c r="I185" s="52"/>
      <c r="J185" s="52"/>
      <c r="K185" s="52"/>
      <c r="L185" s="52"/>
      <c r="M185" s="52"/>
      <c r="N185" s="344"/>
      <c r="O185" s="53"/>
      <c r="P185" s="29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</row>
    <row r="186" spans="2:47" s="28" customFormat="1" x14ac:dyDescent="0.3">
      <c r="B186" s="36"/>
      <c r="C186" s="36"/>
      <c r="D186" s="37"/>
      <c r="E186" s="191"/>
      <c r="F186" s="191"/>
      <c r="G186" s="51"/>
      <c r="H186" s="52"/>
      <c r="I186" s="52"/>
      <c r="J186" s="52"/>
      <c r="K186" s="52"/>
      <c r="L186" s="52"/>
      <c r="M186" s="52"/>
      <c r="N186" s="344"/>
      <c r="O186" s="53"/>
      <c r="P186" s="29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</row>
    <row r="187" spans="2:47" s="28" customFormat="1" x14ac:dyDescent="0.3">
      <c r="B187" s="36"/>
      <c r="C187" s="36"/>
      <c r="D187" s="37"/>
      <c r="E187" s="191"/>
      <c r="F187" s="191"/>
      <c r="G187" s="51"/>
      <c r="H187" s="52"/>
      <c r="I187" s="52"/>
      <c r="J187" s="52"/>
      <c r="K187" s="52"/>
      <c r="L187" s="52"/>
      <c r="M187" s="52"/>
      <c r="N187" s="344"/>
      <c r="O187" s="53"/>
      <c r="P187" s="29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</row>
    <row r="188" spans="2:47" s="28" customFormat="1" x14ac:dyDescent="0.3">
      <c r="B188" s="36"/>
      <c r="C188" s="36"/>
      <c r="D188" s="37"/>
      <c r="E188" s="191"/>
      <c r="F188" s="191"/>
      <c r="G188" s="51"/>
      <c r="H188" s="52"/>
      <c r="I188" s="52"/>
      <c r="J188" s="52"/>
      <c r="K188" s="52"/>
      <c r="L188" s="52"/>
      <c r="M188" s="52"/>
      <c r="N188" s="344"/>
      <c r="O188" s="53"/>
      <c r="P188" s="29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</row>
    <row r="189" spans="2:47" s="28" customFormat="1" x14ac:dyDescent="0.3">
      <c r="B189" s="36"/>
      <c r="C189" s="36"/>
      <c r="D189" s="37"/>
      <c r="E189" s="191"/>
      <c r="F189" s="191"/>
      <c r="G189" s="51"/>
      <c r="H189" s="52"/>
      <c r="I189" s="52"/>
      <c r="J189" s="52"/>
      <c r="K189" s="52"/>
      <c r="L189" s="52"/>
      <c r="M189" s="52"/>
      <c r="N189" s="344"/>
      <c r="O189" s="53"/>
      <c r="P189" s="29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</row>
    <row r="190" spans="2:47" s="28" customFormat="1" x14ac:dyDescent="0.3">
      <c r="B190" s="36"/>
      <c r="C190" s="36"/>
      <c r="D190" s="37"/>
      <c r="E190" s="191"/>
      <c r="F190" s="191"/>
      <c r="G190" s="51"/>
      <c r="H190" s="52"/>
      <c r="I190" s="52"/>
      <c r="J190" s="52"/>
      <c r="K190" s="52"/>
      <c r="L190" s="52"/>
      <c r="M190" s="52"/>
      <c r="N190" s="344"/>
      <c r="O190" s="53"/>
      <c r="P190" s="29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</row>
    <row r="191" spans="2:47" s="28" customFormat="1" x14ac:dyDescent="0.3">
      <c r="B191" s="36"/>
      <c r="C191" s="36"/>
      <c r="D191" s="37"/>
      <c r="E191" s="191"/>
      <c r="F191" s="191"/>
      <c r="G191" s="51"/>
      <c r="H191" s="52"/>
      <c r="I191" s="52"/>
      <c r="J191" s="52"/>
      <c r="K191" s="52"/>
      <c r="L191" s="52"/>
      <c r="M191" s="52"/>
      <c r="N191" s="344"/>
      <c r="O191" s="53"/>
      <c r="P191" s="29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</row>
    <row r="192" spans="2:47" s="28" customFormat="1" x14ac:dyDescent="0.3">
      <c r="B192" s="36"/>
      <c r="C192" s="36"/>
      <c r="D192" s="37"/>
      <c r="E192" s="191"/>
      <c r="F192" s="191"/>
      <c r="G192" s="51"/>
      <c r="H192" s="52"/>
      <c r="I192" s="52"/>
      <c r="J192" s="52"/>
      <c r="K192" s="52"/>
      <c r="L192" s="52"/>
      <c r="M192" s="52"/>
      <c r="N192" s="344"/>
      <c r="O192" s="53"/>
      <c r="P192" s="29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</row>
    <row r="193" spans="2:47" s="28" customFormat="1" x14ac:dyDescent="0.3">
      <c r="B193" s="36"/>
      <c r="C193" s="36"/>
      <c r="D193" s="37"/>
      <c r="E193" s="191"/>
      <c r="F193" s="191"/>
      <c r="G193" s="51"/>
      <c r="H193" s="52"/>
      <c r="I193" s="52"/>
      <c r="J193" s="52"/>
      <c r="K193" s="52"/>
      <c r="L193" s="52"/>
      <c r="M193" s="52"/>
      <c r="N193" s="344"/>
      <c r="O193" s="53"/>
      <c r="P193" s="29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</row>
    <row r="194" spans="2:47" s="28" customFormat="1" x14ac:dyDescent="0.3">
      <c r="B194" s="36"/>
      <c r="C194" s="36"/>
      <c r="D194" s="37"/>
      <c r="E194" s="191"/>
      <c r="F194" s="191"/>
      <c r="G194" s="51"/>
      <c r="H194" s="52"/>
      <c r="I194" s="52"/>
      <c r="J194" s="52"/>
      <c r="K194" s="52"/>
      <c r="L194" s="52"/>
      <c r="M194" s="52"/>
      <c r="N194" s="344"/>
      <c r="O194" s="53"/>
      <c r="P194" s="29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</row>
    <row r="195" spans="2:47" s="28" customFormat="1" x14ac:dyDescent="0.3">
      <c r="B195" s="36"/>
      <c r="C195" s="36"/>
      <c r="D195" s="37"/>
      <c r="E195" s="191"/>
      <c r="F195" s="191"/>
      <c r="G195" s="51"/>
      <c r="H195" s="52"/>
      <c r="I195" s="52"/>
      <c r="J195" s="52"/>
      <c r="K195" s="52"/>
      <c r="L195" s="52"/>
      <c r="M195" s="52"/>
      <c r="N195" s="344"/>
      <c r="O195" s="53"/>
      <c r="P195" s="29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</row>
    <row r="196" spans="2:47" s="28" customFormat="1" x14ac:dyDescent="0.3">
      <c r="B196" s="36"/>
      <c r="C196" s="36"/>
      <c r="D196" s="37"/>
      <c r="E196" s="191"/>
      <c r="F196" s="191"/>
      <c r="G196" s="51"/>
      <c r="H196" s="52"/>
      <c r="I196" s="52"/>
      <c r="J196" s="52"/>
      <c r="K196" s="52"/>
      <c r="L196" s="52"/>
      <c r="M196" s="52"/>
      <c r="N196" s="344"/>
      <c r="O196" s="53"/>
      <c r="P196" s="29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</row>
    <row r="197" spans="2:47" s="28" customFormat="1" x14ac:dyDescent="0.3">
      <c r="B197" s="36"/>
      <c r="C197" s="36"/>
      <c r="D197" s="37"/>
      <c r="E197" s="191"/>
      <c r="F197" s="191"/>
      <c r="G197" s="51"/>
      <c r="H197" s="52"/>
      <c r="I197" s="52"/>
      <c r="J197" s="52"/>
      <c r="K197" s="52"/>
      <c r="L197" s="52"/>
      <c r="M197" s="52"/>
      <c r="N197" s="344"/>
      <c r="O197" s="53"/>
      <c r="P197" s="29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</row>
    <row r="198" spans="2:47" s="28" customFormat="1" x14ac:dyDescent="0.3">
      <c r="B198" s="36"/>
      <c r="C198" s="36"/>
      <c r="D198" s="37"/>
      <c r="E198" s="191"/>
      <c r="F198" s="191"/>
      <c r="G198" s="51"/>
      <c r="H198" s="52"/>
      <c r="I198" s="52"/>
      <c r="J198" s="52"/>
      <c r="K198" s="52"/>
      <c r="L198" s="52"/>
      <c r="M198" s="52"/>
      <c r="N198" s="344"/>
      <c r="O198" s="53"/>
      <c r="P198" s="29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</row>
    <row r="199" spans="2:47" s="28" customFormat="1" x14ac:dyDescent="0.3">
      <c r="B199" s="36"/>
      <c r="C199" s="36"/>
      <c r="D199" s="37"/>
      <c r="E199" s="191"/>
      <c r="F199" s="191"/>
      <c r="G199" s="51"/>
      <c r="H199" s="52"/>
      <c r="I199" s="52"/>
      <c r="J199" s="52"/>
      <c r="K199" s="52"/>
      <c r="L199" s="52"/>
      <c r="M199" s="52"/>
      <c r="N199" s="344"/>
      <c r="O199" s="53"/>
      <c r="P199" s="29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</row>
    <row r="200" spans="2:47" s="28" customFormat="1" x14ac:dyDescent="0.3">
      <c r="B200" s="36"/>
      <c r="C200" s="36"/>
      <c r="D200" s="37"/>
      <c r="E200" s="191"/>
      <c r="F200" s="191"/>
      <c r="G200" s="51"/>
      <c r="H200" s="52"/>
      <c r="I200" s="52"/>
      <c r="J200" s="52"/>
      <c r="K200" s="52"/>
      <c r="L200" s="52"/>
      <c r="M200" s="52"/>
      <c r="N200" s="344"/>
      <c r="O200" s="53"/>
      <c r="P200" s="29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</row>
    <row r="201" spans="2:47" s="28" customFormat="1" x14ac:dyDescent="0.3">
      <c r="B201" s="36"/>
      <c r="C201" s="36"/>
      <c r="D201" s="37"/>
      <c r="E201" s="191"/>
      <c r="F201" s="191"/>
      <c r="G201" s="51"/>
      <c r="H201" s="52"/>
      <c r="I201" s="52"/>
      <c r="J201" s="52"/>
      <c r="K201" s="52"/>
      <c r="L201" s="52"/>
      <c r="M201" s="52"/>
      <c r="N201" s="344"/>
      <c r="O201" s="53"/>
      <c r="P201" s="29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</row>
    <row r="202" spans="2:47" s="28" customFormat="1" x14ac:dyDescent="0.3">
      <c r="B202" s="36"/>
      <c r="C202" s="36"/>
      <c r="D202" s="37"/>
      <c r="E202" s="191"/>
      <c r="F202" s="191"/>
      <c r="G202" s="51"/>
      <c r="H202" s="52"/>
      <c r="I202" s="52"/>
      <c r="J202" s="52"/>
      <c r="K202" s="52"/>
      <c r="L202" s="52"/>
      <c r="M202" s="52"/>
      <c r="N202" s="344"/>
      <c r="O202" s="53"/>
      <c r="P202" s="29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</row>
    <row r="203" spans="2:47" s="28" customFormat="1" x14ac:dyDescent="0.3">
      <c r="B203" s="36"/>
      <c r="C203" s="36"/>
      <c r="D203" s="37"/>
      <c r="E203" s="191"/>
      <c r="F203" s="191"/>
      <c r="G203" s="51"/>
      <c r="H203" s="52"/>
      <c r="I203" s="52"/>
      <c r="J203" s="52"/>
      <c r="K203" s="52"/>
      <c r="L203" s="52"/>
      <c r="M203" s="52"/>
      <c r="N203" s="344"/>
      <c r="O203" s="53"/>
      <c r="P203" s="29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</row>
    <row r="204" spans="2:47" s="28" customFormat="1" x14ac:dyDescent="0.3">
      <c r="B204" s="36"/>
      <c r="C204" s="36"/>
      <c r="D204" s="37"/>
      <c r="E204" s="191"/>
      <c r="F204" s="191"/>
      <c r="G204" s="51"/>
      <c r="H204" s="52"/>
      <c r="I204" s="52"/>
      <c r="J204" s="52"/>
      <c r="K204" s="52"/>
      <c r="L204" s="52"/>
      <c r="M204" s="52"/>
      <c r="N204" s="344"/>
      <c r="O204" s="53"/>
      <c r="P204" s="29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</row>
    <row r="205" spans="2:47" s="28" customFormat="1" x14ac:dyDescent="0.3">
      <c r="B205" s="36"/>
      <c r="C205" s="36"/>
      <c r="D205" s="37"/>
      <c r="E205" s="191"/>
      <c r="F205" s="191"/>
      <c r="G205" s="51"/>
      <c r="H205" s="52"/>
      <c r="I205" s="52"/>
      <c r="J205" s="52"/>
      <c r="K205" s="52"/>
      <c r="L205" s="52"/>
      <c r="M205" s="52"/>
      <c r="N205" s="344"/>
      <c r="O205" s="53"/>
      <c r="P205" s="29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</row>
    <row r="206" spans="2:47" s="28" customFormat="1" x14ac:dyDescent="0.3">
      <c r="B206" s="36"/>
      <c r="C206" s="36"/>
      <c r="D206" s="37"/>
      <c r="E206" s="191"/>
      <c r="F206" s="191"/>
      <c r="G206" s="51"/>
      <c r="H206" s="52"/>
      <c r="I206" s="52"/>
      <c r="J206" s="52"/>
      <c r="K206" s="52"/>
      <c r="L206" s="52"/>
      <c r="M206" s="52"/>
      <c r="N206" s="344"/>
      <c r="O206" s="53"/>
      <c r="P206" s="29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</row>
    <row r="207" spans="2:47" s="28" customFormat="1" x14ac:dyDescent="0.3">
      <c r="B207" s="36"/>
      <c r="C207" s="36"/>
      <c r="D207" s="37"/>
      <c r="E207" s="191"/>
      <c r="F207" s="191"/>
      <c r="G207" s="51"/>
      <c r="H207" s="52"/>
      <c r="I207" s="52"/>
      <c r="J207" s="52"/>
      <c r="K207" s="52"/>
      <c r="L207" s="52"/>
      <c r="M207" s="52"/>
      <c r="N207" s="344"/>
      <c r="O207" s="53"/>
      <c r="P207" s="29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</row>
    <row r="208" spans="2:47" s="28" customFormat="1" x14ac:dyDescent="0.3">
      <c r="B208" s="36"/>
      <c r="C208" s="36"/>
      <c r="D208" s="37"/>
      <c r="E208" s="191"/>
      <c r="F208" s="191"/>
      <c r="G208" s="51"/>
      <c r="H208" s="52"/>
      <c r="I208" s="52"/>
      <c r="J208" s="52"/>
      <c r="K208" s="52"/>
      <c r="L208" s="52"/>
      <c r="M208" s="52"/>
      <c r="N208" s="344"/>
      <c r="O208" s="53"/>
      <c r="P208" s="29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</row>
    <row r="209" spans="2:47" s="28" customFormat="1" x14ac:dyDescent="0.3">
      <c r="B209" s="36"/>
      <c r="C209" s="36"/>
      <c r="D209" s="37"/>
      <c r="E209" s="191"/>
      <c r="F209" s="191"/>
      <c r="G209" s="51"/>
      <c r="H209" s="52"/>
      <c r="I209" s="52"/>
      <c r="J209" s="52"/>
      <c r="K209" s="52"/>
      <c r="L209" s="52"/>
      <c r="M209" s="52"/>
      <c r="N209" s="344"/>
      <c r="O209" s="53"/>
      <c r="P209" s="29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</row>
    <row r="210" spans="2:47" s="28" customFormat="1" x14ac:dyDescent="0.3">
      <c r="B210" s="36"/>
      <c r="C210" s="36"/>
      <c r="D210" s="37"/>
      <c r="E210" s="191"/>
      <c r="F210" s="191"/>
      <c r="G210" s="51"/>
      <c r="H210" s="52"/>
      <c r="I210" s="52"/>
      <c r="J210" s="52"/>
      <c r="K210" s="52"/>
      <c r="L210" s="52"/>
      <c r="M210" s="52"/>
      <c r="N210" s="344"/>
      <c r="O210" s="53"/>
      <c r="P210" s="29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</row>
    <row r="211" spans="2:47" s="28" customFormat="1" x14ac:dyDescent="0.3">
      <c r="B211" s="36"/>
      <c r="C211" s="36"/>
      <c r="D211" s="37"/>
      <c r="E211" s="191"/>
      <c r="F211" s="191"/>
      <c r="G211" s="51"/>
      <c r="H211" s="52"/>
      <c r="I211" s="52"/>
      <c r="J211" s="52"/>
      <c r="K211" s="52"/>
      <c r="L211" s="52"/>
      <c r="M211" s="52"/>
      <c r="N211" s="344"/>
      <c r="O211" s="53"/>
      <c r="P211" s="29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</row>
    <row r="212" spans="2:47" s="28" customFormat="1" x14ac:dyDescent="0.3">
      <c r="B212" s="36"/>
      <c r="C212" s="36"/>
      <c r="D212" s="37"/>
      <c r="E212" s="191"/>
      <c r="F212" s="191"/>
      <c r="G212" s="51"/>
      <c r="H212" s="52"/>
      <c r="I212" s="52"/>
      <c r="J212" s="52"/>
      <c r="K212" s="52"/>
      <c r="L212" s="52"/>
      <c r="M212" s="52"/>
      <c r="N212" s="344"/>
      <c r="O212" s="53"/>
      <c r="P212" s="29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</row>
    <row r="213" spans="2:47" s="28" customFormat="1" x14ac:dyDescent="0.3">
      <c r="B213" s="36"/>
      <c r="C213" s="36"/>
      <c r="D213" s="37"/>
      <c r="E213" s="191"/>
      <c r="F213" s="191"/>
      <c r="G213" s="51"/>
      <c r="H213" s="52"/>
      <c r="I213" s="52"/>
      <c r="J213" s="52"/>
      <c r="K213" s="52"/>
      <c r="L213" s="52"/>
      <c r="M213" s="52"/>
      <c r="N213" s="344"/>
      <c r="O213" s="53"/>
      <c r="P213" s="29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</row>
    <row r="214" spans="2:47" s="28" customFormat="1" x14ac:dyDescent="0.3">
      <c r="B214" s="36"/>
      <c r="C214" s="36"/>
      <c r="D214" s="37"/>
      <c r="E214" s="191"/>
      <c r="F214" s="191"/>
      <c r="G214" s="51"/>
      <c r="H214" s="52"/>
      <c r="I214" s="52"/>
      <c r="J214" s="52"/>
      <c r="K214" s="52"/>
      <c r="L214" s="52"/>
      <c r="M214" s="52"/>
      <c r="N214" s="344"/>
      <c r="O214" s="53"/>
      <c r="P214" s="29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</row>
    <row r="215" spans="2:47" s="28" customFormat="1" x14ac:dyDescent="0.3">
      <c r="B215" s="36"/>
      <c r="C215" s="36"/>
      <c r="D215" s="37"/>
      <c r="E215" s="191"/>
      <c r="F215" s="191"/>
      <c r="G215" s="51"/>
      <c r="H215" s="52"/>
      <c r="I215" s="52"/>
      <c r="J215" s="52"/>
      <c r="K215" s="52"/>
      <c r="L215" s="52"/>
      <c r="M215" s="52"/>
      <c r="N215" s="344"/>
      <c r="O215" s="53"/>
      <c r="P215" s="29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</row>
    <row r="216" spans="2:47" s="28" customFormat="1" x14ac:dyDescent="0.3">
      <c r="B216" s="36"/>
      <c r="C216" s="36"/>
      <c r="D216" s="37"/>
      <c r="E216" s="191"/>
      <c r="F216" s="191"/>
      <c r="G216" s="51"/>
      <c r="H216" s="52"/>
      <c r="I216" s="52"/>
      <c r="J216" s="52"/>
      <c r="K216" s="52"/>
      <c r="L216" s="52"/>
      <c r="M216" s="52"/>
      <c r="N216" s="344"/>
      <c r="O216" s="53"/>
      <c r="P216" s="29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</row>
    <row r="217" spans="2:47" s="28" customFormat="1" x14ac:dyDescent="0.3">
      <c r="B217" s="36"/>
      <c r="C217" s="36"/>
      <c r="D217" s="37"/>
      <c r="E217" s="191"/>
      <c r="F217" s="191"/>
      <c r="G217" s="51"/>
      <c r="H217" s="52"/>
      <c r="I217" s="52"/>
      <c r="J217" s="52"/>
      <c r="K217" s="52"/>
      <c r="L217" s="52"/>
      <c r="M217" s="52"/>
      <c r="N217" s="344"/>
      <c r="O217" s="53"/>
      <c r="P217" s="29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</row>
    <row r="218" spans="2:47" s="28" customFormat="1" x14ac:dyDescent="0.3">
      <c r="B218" s="36"/>
      <c r="C218" s="36"/>
      <c r="D218" s="37"/>
      <c r="E218" s="191"/>
      <c r="F218" s="191"/>
      <c r="G218" s="51"/>
      <c r="H218" s="52"/>
      <c r="I218" s="52"/>
      <c r="J218" s="52"/>
      <c r="K218" s="52"/>
      <c r="L218" s="52"/>
      <c r="M218" s="52"/>
      <c r="N218" s="344"/>
      <c r="O218" s="53"/>
      <c r="P218" s="29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</row>
    <row r="219" spans="2:47" s="28" customFormat="1" x14ac:dyDescent="0.3">
      <c r="B219" s="36"/>
      <c r="C219" s="36"/>
      <c r="D219" s="37"/>
      <c r="E219" s="191"/>
      <c r="F219" s="191"/>
      <c r="G219" s="51"/>
      <c r="H219" s="52"/>
      <c r="I219" s="52"/>
      <c r="J219" s="52"/>
      <c r="K219" s="52"/>
      <c r="L219" s="52"/>
      <c r="M219" s="52"/>
      <c r="N219" s="344"/>
      <c r="O219" s="53"/>
      <c r="P219" s="29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</row>
    <row r="220" spans="2:47" s="28" customFormat="1" x14ac:dyDescent="0.3">
      <c r="B220" s="36"/>
      <c r="C220" s="36"/>
      <c r="D220" s="37"/>
      <c r="E220" s="191"/>
      <c r="F220" s="191"/>
      <c r="G220" s="51"/>
      <c r="H220" s="52"/>
      <c r="I220" s="52"/>
      <c r="J220" s="52"/>
      <c r="K220" s="52"/>
      <c r="L220" s="52"/>
      <c r="M220" s="52"/>
      <c r="N220" s="344"/>
      <c r="O220" s="53"/>
      <c r="P220" s="29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</row>
    <row r="221" spans="2:47" s="28" customFormat="1" x14ac:dyDescent="0.3">
      <c r="B221" s="36"/>
      <c r="C221" s="36"/>
      <c r="D221" s="37"/>
      <c r="E221" s="191"/>
      <c r="F221" s="191"/>
      <c r="G221" s="51"/>
      <c r="H221" s="52"/>
      <c r="I221" s="52"/>
      <c r="J221" s="52"/>
      <c r="K221" s="52"/>
      <c r="L221" s="52"/>
      <c r="M221" s="52"/>
      <c r="N221" s="344"/>
      <c r="O221" s="53"/>
      <c r="P221" s="29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</row>
    <row r="222" spans="2:47" s="28" customFormat="1" x14ac:dyDescent="0.3">
      <c r="B222" s="36"/>
      <c r="C222" s="36"/>
      <c r="D222" s="37"/>
      <c r="E222" s="191"/>
      <c r="F222" s="191"/>
      <c r="G222" s="51"/>
      <c r="H222" s="52"/>
      <c r="I222" s="52"/>
      <c r="J222" s="52"/>
      <c r="K222" s="52"/>
      <c r="L222" s="52"/>
      <c r="M222" s="52"/>
      <c r="N222" s="344"/>
      <c r="O222" s="53"/>
      <c r="P222" s="29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</row>
    <row r="223" spans="2:47" s="28" customFormat="1" x14ac:dyDescent="0.3">
      <c r="B223" s="36"/>
      <c r="C223" s="36"/>
      <c r="D223" s="37"/>
      <c r="E223" s="191"/>
      <c r="F223" s="191"/>
      <c r="G223" s="51"/>
      <c r="H223" s="52"/>
      <c r="I223" s="52"/>
      <c r="J223" s="52"/>
      <c r="K223" s="52"/>
      <c r="L223" s="52"/>
      <c r="M223" s="52"/>
      <c r="N223" s="344"/>
      <c r="O223" s="53"/>
      <c r="P223" s="29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</row>
    <row r="224" spans="2:47" s="28" customFormat="1" x14ac:dyDescent="0.3">
      <c r="B224" s="36"/>
      <c r="C224" s="36"/>
      <c r="D224" s="37"/>
      <c r="E224" s="191"/>
      <c r="F224" s="191"/>
      <c r="G224" s="51"/>
      <c r="H224" s="52"/>
      <c r="I224" s="52"/>
      <c r="J224" s="52"/>
      <c r="K224" s="52"/>
      <c r="L224" s="52"/>
      <c r="M224" s="52"/>
      <c r="N224" s="344"/>
      <c r="O224" s="53"/>
      <c r="P224" s="29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</row>
    <row r="225" spans="2:47" s="28" customFormat="1" x14ac:dyDescent="0.3">
      <c r="B225" s="36"/>
      <c r="C225" s="36"/>
      <c r="D225" s="37"/>
      <c r="E225" s="191"/>
      <c r="F225" s="191"/>
      <c r="G225" s="51"/>
      <c r="H225" s="52"/>
      <c r="I225" s="52"/>
      <c r="J225" s="52"/>
      <c r="K225" s="52"/>
      <c r="L225" s="52"/>
      <c r="M225" s="52"/>
      <c r="N225" s="344"/>
      <c r="O225" s="53"/>
      <c r="P225" s="29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</row>
    <row r="226" spans="2:47" s="28" customFormat="1" x14ac:dyDescent="0.3">
      <c r="B226" s="36"/>
      <c r="C226" s="36"/>
      <c r="D226" s="37"/>
      <c r="E226" s="191"/>
      <c r="F226" s="191"/>
      <c r="G226" s="51"/>
      <c r="H226" s="52"/>
      <c r="I226" s="52"/>
      <c r="J226" s="52"/>
      <c r="K226" s="52"/>
      <c r="L226" s="52"/>
      <c r="M226" s="52"/>
      <c r="N226" s="344"/>
      <c r="O226" s="53"/>
      <c r="P226" s="29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</row>
    <row r="227" spans="2:47" s="28" customFormat="1" x14ac:dyDescent="0.3">
      <c r="B227" s="36"/>
      <c r="C227" s="36"/>
      <c r="D227" s="37"/>
      <c r="E227" s="191"/>
      <c r="F227" s="191"/>
      <c r="G227" s="51"/>
      <c r="H227" s="52"/>
      <c r="I227" s="52"/>
      <c r="J227" s="52"/>
      <c r="K227" s="52"/>
      <c r="L227" s="52"/>
      <c r="M227" s="52"/>
      <c r="N227" s="344"/>
      <c r="O227" s="53"/>
      <c r="P227" s="29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</row>
    <row r="228" spans="2:47" s="28" customFormat="1" x14ac:dyDescent="0.3">
      <c r="B228" s="36"/>
      <c r="C228" s="36"/>
      <c r="D228" s="37"/>
      <c r="E228" s="191"/>
      <c r="F228" s="191"/>
      <c r="G228" s="51"/>
      <c r="H228" s="52"/>
      <c r="I228" s="52"/>
      <c r="J228" s="52"/>
      <c r="K228" s="52"/>
      <c r="L228" s="52"/>
      <c r="M228" s="52"/>
      <c r="N228" s="344"/>
      <c r="O228" s="53"/>
      <c r="P228" s="29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</row>
    <row r="229" spans="2:47" s="28" customFormat="1" x14ac:dyDescent="0.3">
      <c r="B229" s="36"/>
      <c r="C229" s="36"/>
      <c r="D229" s="37"/>
      <c r="E229" s="191"/>
      <c r="F229" s="191"/>
      <c r="G229" s="51"/>
      <c r="H229" s="52"/>
      <c r="I229" s="52"/>
      <c r="J229" s="52"/>
      <c r="K229" s="52"/>
      <c r="L229" s="52"/>
      <c r="M229" s="52"/>
      <c r="N229" s="344"/>
      <c r="O229" s="53"/>
      <c r="P229" s="29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</row>
    <row r="230" spans="2:47" s="28" customFormat="1" x14ac:dyDescent="0.3">
      <c r="B230" s="36"/>
      <c r="C230" s="36"/>
      <c r="D230" s="37"/>
      <c r="E230" s="191"/>
      <c r="F230" s="191"/>
      <c r="G230" s="51"/>
      <c r="H230" s="52"/>
      <c r="I230" s="52"/>
      <c r="J230" s="52"/>
      <c r="K230" s="52"/>
      <c r="L230" s="52"/>
      <c r="M230" s="52"/>
      <c r="N230" s="344"/>
      <c r="O230" s="53"/>
      <c r="P230" s="29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</row>
    <row r="231" spans="2:47" s="28" customFormat="1" x14ac:dyDescent="0.3">
      <c r="B231" s="36"/>
      <c r="C231" s="36"/>
      <c r="D231" s="37"/>
      <c r="E231" s="191"/>
      <c r="F231" s="191"/>
      <c r="G231" s="51"/>
      <c r="H231" s="52"/>
      <c r="I231" s="52"/>
      <c r="J231" s="52"/>
      <c r="K231" s="52"/>
      <c r="L231" s="52"/>
      <c r="M231" s="52"/>
      <c r="N231" s="344"/>
      <c r="O231" s="53"/>
      <c r="P231" s="29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</row>
    <row r="232" spans="2:47" s="28" customFormat="1" x14ac:dyDescent="0.3">
      <c r="B232" s="36"/>
      <c r="C232" s="36"/>
      <c r="D232" s="37"/>
      <c r="E232" s="191"/>
      <c r="F232" s="191"/>
      <c r="G232" s="51"/>
      <c r="H232" s="52"/>
      <c r="I232" s="52"/>
      <c r="J232" s="52"/>
      <c r="K232" s="52"/>
      <c r="L232" s="52"/>
      <c r="M232" s="52"/>
      <c r="N232" s="344"/>
      <c r="O232" s="53"/>
      <c r="P232" s="29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</row>
    <row r="233" spans="2:47" s="28" customFormat="1" x14ac:dyDescent="0.3">
      <c r="B233" s="36"/>
      <c r="C233" s="36"/>
      <c r="D233" s="37"/>
      <c r="E233" s="191"/>
      <c r="F233" s="191"/>
      <c r="G233" s="51"/>
      <c r="H233" s="52"/>
      <c r="I233" s="52"/>
      <c r="J233" s="52"/>
      <c r="K233" s="52"/>
      <c r="L233" s="52"/>
      <c r="M233" s="52"/>
      <c r="N233" s="344"/>
      <c r="O233" s="53"/>
      <c r="P233" s="29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</row>
    <row r="234" spans="2:47" s="28" customFormat="1" x14ac:dyDescent="0.3">
      <c r="B234" s="36"/>
      <c r="C234" s="36"/>
      <c r="D234" s="37"/>
      <c r="E234" s="191"/>
      <c r="F234" s="191"/>
      <c r="G234" s="51"/>
      <c r="H234" s="52"/>
      <c r="I234" s="52"/>
      <c r="J234" s="52"/>
      <c r="K234" s="52"/>
      <c r="L234" s="52"/>
      <c r="M234" s="52"/>
      <c r="N234" s="344"/>
      <c r="O234" s="53"/>
      <c r="P234" s="29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</row>
    <row r="235" spans="2:47" s="28" customFormat="1" x14ac:dyDescent="0.3">
      <c r="B235" s="36"/>
      <c r="C235" s="36"/>
      <c r="D235" s="37"/>
      <c r="E235" s="191"/>
      <c r="F235" s="191"/>
      <c r="G235" s="51"/>
      <c r="H235" s="52"/>
      <c r="I235" s="52"/>
      <c r="J235" s="52"/>
      <c r="K235" s="52"/>
      <c r="L235" s="52"/>
      <c r="M235" s="52"/>
      <c r="N235" s="344"/>
      <c r="O235" s="53"/>
      <c r="P235" s="29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2:47" s="28" customFormat="1" x14ac:dyDescent="0.3">
      <c r="B236" s="36"/>
      <c r="C236" s="36"/>
      <c r="D236" s="37"/>
      <c r="E236" s="191"/>
      <c r="F236" s="191"/>
      <c r="G236" s="51"/>
      <c r="H236" s="52"/>
      <c r="I236" s="52"/>
      <c r="J236" s="52"/>
      <c r="K236" s="52"/>
      <c r="L236" s="52"/>
      <c r="M236" s="52"/>
      <c r="N236" s="344"/>
      <c r="O236" s="53"/>
      <c r="P236" s="29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2:47" s="28" customFormat="1" x14ac:dyDescent="0.3">
      <c r="B237" s="36"/>
      <c r="C237" s="36"/>
      <c r="D237" s="37"/>
      <c r="E237" s="191"/>
      <c r="F237" s="191"/>
      <c r="G237" s="51"/>
      <c r="H237" s="52"/>
      <c r="I237" s="52"/>
      <c r="J237" s="52"/>
      <c r="K237" s="52"/>
      <c r="L237" s="52"/>
      <c r="M237" s="52"/>
      <c r="N237" s="344"/>
      <c r="O237" s="53"/>
      <c r="P237" s="29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2:47" s="28" customFormat="1" x14ac:dyDescent="0.3">
      <c r="B238" s="36"/>
      <c r="C238" s="36"/>
      <c r="D238" s="37"/>
      <c r="E238" s="191"/>
      <c r="F238" s="191"/>
      <c r="G238" s="51"/>
      <c r="H238" s="52"/>
      <c r="I238" s="52"/>
      <c r="J238" s="52"/>
      <c r="K238" s="52"/>
      <c r="L238" s="52"/>
      <c r="M238" s="52"/>
      <c r="N238" s="344"/>
      <c r="O238" s="53"/>
      <c r="P238" s="29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</row>
    <row r="239" spans="2:47" s="28" customFormat="1" x14ac:dyDescent="0.3">
      <c r="B239" s="36"/>
      <c r="C239" s="36"/>
      <c r="D239" s="37"/>
      <c r="E239" s="191"/>
      <c r="F239" s="191"/>
      <c r="G239" s="51"/>
      <c r="H239" s="52"/>
      <c r="I239" s="52"/>
      <c r="J239" s="52"/>
      <c r="K239" s="52"/>
      <c r="L239" s="52"/>
      <c r="M239" s="52"/>
      <c r="N239" s="344"/>
      <c r="O239" s="53"/>
      <c r="P239" s="29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</row>
    <row r="240" spans="2:47" s="28" customFormat="1" x14ac:dyDescent="0.3">
      <c r="B240" s="36"/>
      <c r="C240" s="36"/>
      <c r="D240" s="37"/>
      <c r="E240" s="191"/>
      <c r="F240" s="191"/>
      <c r="G240" s="51"/>
      <c r="H240" s="52"/>
      <c r="I240" s="52"/>
      <c r="J240" s="52"/>
      <c r="K240" s="52"/>
      <c r="L240" s="52"/>
      <c r="M240" s="52"/>
      <c r="N240" s="344"/>
      <c r="O240" s="53"/>
      <c r="P240" s="29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</row>
    <row r="241" spans="2:47" s="28" customFormat="1" x14ac:dyDescent="0.3">
      <c r="B241" s="36"/>
      <c r="C241" s="36"/>
      <c r="D241" s="37"/>
      <c r="E241" s="191"/>
      <c r="F241" s="191"/>
      <c r="G241" s="51"/>
      <c r="H241" s="52"/>
      <c r="I241" s="52"/>
      <c r="J241" s="52"/>
      <c r="K241" s="52"/>
      <c r="L241" s="52"/>
      <c r="M241" s="52"/>
      <c r="N241" s="344"/>
      <c r="O241" s="53"/>
      <c r="P241" s="29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</row>
    <row r="242" spans="2:47" s="28" customFormat="1" x14ac:dyDescent="0.3">
      <c r="B242" s="36"/>
      <c r="C242" s="36"/>
      <c r="D242" s="37"/>
      <c r="E242" s="191"/>
      <c r="F242" s="191"/>
      <c r="G242" s="51"/>
      <c r="H242" s="52"/>
      <c r="I242" s="52"/>
      <c r="J242" s="52"/>
      <c r="K242" s="52"/>
      <c r="L242" s="52"/>
      <c r="M242" s="52"/>
      <c r="N242" s="344"/>
      <c r="O242" s="53"/>
      <c r="P242" s="29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</row>
    <row r="243" spans="2:47" s="28" customFormat="1" x14ac:dyDescent="0.3">
      <c r="B243" s="36"/>
      <c r="C243" s="36"/>
      <c r="D243" s="37"/>
      <c r="E243" s="191"/>
      <c r="F243" s="191"/>
      <c r="G243" s="51"/>
      <c r="H243" s="52"/>
      <c r="I243" s="52"/>
      <c r="J243" s="52"/>
      <c r="K243" s="52"/>
      <c r="L243" s="52"/>
      <c r="M243" s="52"/>
      <c r="N243" s="344"/>
      <c r="O243" s="53"/>
      <c r="P243" s="29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</row>
    <row r="244" spans="2:47" s="28" customFormat="1" x14ac:dyDescent="0.3">
      <c r="B244" s="36"/>
      <c r="C244" s="36"/>
      <c r="D244" s="37"/>
      <c r="E244" s="191"/>
      <c r="F244" s="191"/>
      <c r="G244" s="51"/>
      <c r="H244" s="52"/>
      <c r="I244" s="52"/>
      <c r="J244" s="52"/>
      <c r="K244" s="52"/>
      <c r="L244" s="52"/>
      <c r="M244" s="52"/>
      <c r="N244" s="344"/>
      <c r="O244" s="53"/>
      <c r="P244" s="29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</row>
    <row r="245" spans="2:47" s="28" customFormat="1" x14ac:dyDescent="0.3">
      <c r="B245" s="36"/>
      <c r="C245" s="36"/>
      <c r="D245" s="37"/>
      <c r="E245" s="191"/>
      <c r="F245" s="191"/>
      <c r="G245" s="51"/>
      <c r="H245" s="52"/>
      <c r="I245" s="52"/>
      <c r="J245" s="52"/>
      <c r="K245" s="52"/>
      <c r="L245" s="52"/>
      <c r="M245" s="52"/>
      <c r="N245" s="344"/>
      <c r="O245" s="53"/>
      <c r="P245" s="29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</row>
    <row r="246" spans="2:47" s="28" customFormat="1" x14ac:dyDescent="0.3">
      <c r="B246" s="36"/>
      <c r="C246" s="36"/>
      <c r="D246" s="37"/>
      <c r="E246" s="191"/>
      <c r="F246" s="191"/>
      <c r="G246" s="51"/>
      <c r="H246" s="52"/>
      <c r="I246" s="52"/>
      <c r="J246" s="52"/>
      <c r="K246" s="52"/>
      <c r="L246" s="52"/>
      <c r="M246" s="52"/>
      <c r="N246" s="344"/>
      <c r="O246" s="53"/>
      <c r="P246" s="29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</row>
    <row r="247" spans="2:47" s="28" customFormat="1" x14ac:dyDescent="0.3">
      <c r="B247" s="36"/>
      <c r="C247" s="36"/>
      <c r="D247" s="37"/>
      <c r="E247" s="191"/>
      <c r="F247" s="191"/>
      <c r="G247" s="51"/>
      <c r="H247" s="52"/>
      <c r="I247" s="52"/>
      <c r="J247" s="52"/>
      <c r="K247" s="52"/>
      <c r="L247" s="52"/>
      <c r="M247" s="52"/>
      <c r="N247" s="344"/>
      <c r="O247" s="53"/>
      <c r="P247" s="29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</row>
    <row r="248" spans="2:47" s="28" customFormat="1" x14ac:dyDescent="0.3">
      <c r="B248" s="36"/>
      <c r="C248" s="36"/>
      <c r="D248" s="37"/>
      <c r="E248" s="191"/>
      <c r="F248" s="191"/>
      <c r="G248" s="51"/>
      <c r="H248" s="52"/>
      <c r="I248" s="52"/>
      <c r="J248" s="52"/>
      <c r="K248" s="52"/>
      <c r="L248" s="52"/>
      <c r="M248" s="52"/>
      <c r="N248" s="344"/>
      <c r="O248" s="53"/>
      <c r="P248" s="29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</row>
    <row r="249" spans="2:47" s="28" customFormat="1" x14ac:dyDescent="0.3">
      <c r="B249" s="36"/>
      <c r="C249" s="36"/>
      <c r="D249" s="37"/>
      <c r="E249" s="191"/>
      <c r="F249" s="191"/>
      <c r="G249" s="51"/>
      <c r="H249" s="52"/>
      <c r="I249" s="52"/>
      <c r="J249" s="52"/>
      <c r="K249" s="52"/>
      <c r="L249" s="52"/>
      <c r="M249" s="52"/>
      <c r="N249" s="344"/>
      <c r="O249" s="53"/>
      <c r="P249" s="29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</row>
    <row r="250" spans="2:47" s="28" customFormat="1" x14ac:dyDescent="0.3">
      <c r="B250" s="36"/>
      <c r="C250" s="36"/>
      <c r="D250" s="37"/>
      <c r="E250" s="191"/>
      <c r="F250" s="191"/>
      <c r="G250" s="51"/>
      <c r="H250" s="52"/>
      <c r="I250" s="52"/>
      <c r="J250" s="52"/>
      <c r="K250" s="52"/>
      <c r="L250" s="52"/>
      <c r="M250" s="52"/>
      <c r="N250" s="344"/>
      <c r="O250" s="53"/>
      <c r="P250" s="29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</row>
    <row r="251" spans="2:47" s="28" customFormat="1" x14ac:dyDescent="0.3">
      <c r="B251" s="36"/>
      <c r="C251" s="36"/>
      <c r="D251" s="37"/>
      <c r="E251" s="191"/>
      <c r="F251" s="191"/>
      <c r="G251" s="51"/>
      <c r="H251" s="52"/>
      <c r="I251" s="52"/>
      <c r="J251" s="52"/>
      <c r="K251" s="52"/>
      <c r="L251" s="52"/>
      <c r="M251" s="52"/>
      <c r="N251" s="344"/>
      <c r="O251" s="53"/>
      <c r="P251" s="29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</row>
    <row r="252" spans="2:47" s="28" customFormat="1" x14ac:dyDescent="0.3">
      <c r="B252" s="36"/>
      <c r="C252" s="36"/>
      <c r="D252" s="37"/>
      <c r="E252" s="191"/>
      <c r="F252" s="191"/>
      <c r="G252" s="51"/>
      <c r="H252" s="52"/>
      <c r="I252" s="52"/>
      <c r="J252" s="52"/>
      <c r="K252" s="52"/>
      <c r="L252" s="52"/>
      <c r="M252" s="52"/>
      <c r="N252" s="344"/>
      <c r="O252" s="53"/>
      <c r="P252" s="29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</row>
    <row r="253" spans="2:47" s="28" customFormat="1" x14ac:dyDescent="0.3">
      <c r="B253" s="36"/>
      <c r="C253" s="36"/>
      <c r="D253" s="37"/>
      <c r="E253" s="191"/>
      <c r="F253" s="191"/>
      <c r="G253" s="51"/>
      <c r="H253" s="52"/>
      <c r="I253" s="52"/>
      <c r="J253" s="52"/>
      <c r="K253" s="52"/>
      <c r="L253" s="52"/>
      <c r="M253" s="52"/>
      <c r="N253" s="344"/>
      <c r="O253" s="53"/>
      <c r="P253" s="29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</row>
    <row r="254" spans="2:47" s="28" customFormat="1" x14ac:dyDescent="0.3">
      <c r="B254" s="36"/>
      <c r="C254" s="36"/>
      <c r="D254" s="37"/>
      <c r="E254" s="191"/>
      <c r="F254" s="191"/>
      <c r="G254" s="51"/>
      <c r="H254" s="52"/>
      <c r="I254" s="52"/>
      <c r="J254" s="52"/>
      <c r="K254" s="52"/>
      <c r="L254" s="52"/>
      <c r="M254" s="52"/>
      <c r="N254" s="344"/>
      <c r="O254" s="53"/>
      <c r="P254" s="29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</row>
    <row r="255" spans="2:47" s="28" customFormat="1" x14ac:dyDescent="0.3">
      <c r="B255" s="36"/>
      <c r="C255" s="36"/>
      <c r="D255" s="37"/>
      <c r="E255" s="191"/>
      <c r="F255" s="191"/>
      <c r="G255" s="51"/>
      <c r="H255" s="52"/>
      <c r="I255" s="52"/>
      <c r="J255" s="52"/>
      <c r="K255" s="52"/>
      <c r="L255" s="52"/>
      <c r="M255" s="52"/>
      <c r="N255" s="344"/>
      <c r="O255" s="53"/>
      <c r="P255" s="29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</row>
    <row r="256" spans="2:47" s="28" customFormat="1" x14ac:dyDescent="0.3">
      <c r="B256" s="36"/>
      <c r="C256" s="36"/>
      <c r="D256" s="37"/>
      <c r="E256" s="191"/>
      <c r="F256" s="191"/>
      <c r="G256" s="51"/>
      <c r="H256" s="52"/>
      <c r="I256" s="52"/>
      <c r="J256" s="52"/>
      <c r="K256" s="52"/>
      <c r="L256" s="52"/>
      <c r="M256" s="52"/>
      <c r="N256" s="344"/>
      <c r="O256" s="53"/>
      <c r="P256" s="29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</row>
    <row r="257" spans="2:47" s="28" customFormat="1" x14ac:dyDescent="0.3">
      <c r="B257" s="36"/>
      <c r="C257" s="36"/>
      <c r="D257" s="37"/>
      <c r="E257" s="191"/>
      <c r="F257" s="191"/>
      <c r="G257" s="51"/>
      <c r="H257" s="52"/>
      <c r="I257" s="52"/>
      <c r="J257" s="52"/>
      <c r="K257" s="52"/>
      <c r="L257" s="52"/>
      <c r="M257" s="52"/>
      <c r="N257" s="344"/>
      <c r="O257" s="53"/>
      <c r="P257" s="29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</row>
    <row r="258" spans="2:47" s="28" customFormat="1" x14ac:dyDescent="0.3">
      <c r="B258" s="36"/>
      <c r="C258" s="36"/>
      <c r="D258" s="37"/>
      <c r="E258" s="191"/>
      <c r="F258" s="191"/>
      <c r="G258" s="51"/>
      <c r="H258" s="52"/>
      <c r="I258" s="52"/>
      <c r="J258" s="52"/>
      <c r="K258" s="52"/>
      <c r="L258" s="52"/>
      <c r="M258" s="52"/>
      <c r="N258" s="344"/>
      <c r="O258" s="53"/>
      <c r="P258" s="29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</row>
    <row r="259" spans="2:47" s="28" customFormat="1" x14ac:dyDescent="0.3">
      <c r="B259" s="36"/>
      <c r="C259" s="36"/>
      <c r="D259" s="37"/>
      <c r="E259" s="191"/>
      <c r="F259" s="191"/>
      <c r="G259" s="51"/>
      <c r="H259" s="52"/>
      <c r="I259" s="52"/>
      <c r="J259" s="52"/>
      <c r="K259" s="52"/>
      <c r="L259" s="52"/>
      <c r="M259" s="52"/>
      <c r="N259" s="344"/>
      <c r="O259" s="53"/>
      <c r="P259" s="29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</row>
    <row r="260" spans="2:47" s="28" customFormat="1" x14ac:dyDescent="0.3">
      <c r="B260" s="36"/>
      <c r="C260" s="36"/>
      <c r="D260" s="37"/>
      <c r="E260" s="191"/>
      <c r="F260" s="191"/>
      <c r="G260" s="51"/>
      <c r="H260" s="52"/>
      <c r="I260" s="52"/>
      <c r="J260" s="52"/>
      <c r="K260" s="52"/>
      <c r="L260" s="52"/>
      <c r="M260" s="52"/>
      <c r="N260" s="344"/>
      <c r="O260" s="53"/>
      <c r="P260" s="29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</row>
    <row r="261" spans="2:47" s="28" customFormat="1" x14ac:dyDescent="0.3">
      <c r="B261" s="36"/>
      <c r="C261" s="36"/>
      <c r="D261" s="37"/>
      <c r="E261" s="191"/>
      <c r="F261" s="191"/>
      <c r="G261" s="51"/>
      <c r="H261" s="52"/>
      <c r="I261" s="52"/>
      <c r="J261" s="52"/>
      <c r="K261" s="52"/>
      <c r="L261" s="52"/>
      <c r="M261" s="52"/>
      <c r="N261" s="344"/>
      <c r="O261" s="53"/>
      <c r="P261" s="29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</row>
    <row r="262" spans="2:47" s="28" customFormat="1" x14ac:dyDescent="0.3">
      <c r="B262" s="36"/>
      <c r="C262" s="36"/>
      <c r="D262" s="37"/>
      <c r="E262" s="191"/>
      <c r="F262" s="191"/>
      <c r="G262" s="51"/>
      <c r="H262" s="52"/>
      <c r="I262" s="52"/>
      <c r="J262" s="52"/>
      <c r="K262" s="52"/>
      <c r="L262" s="52"/>
      <c r="M262" s="52"/>
      <c r="N262" s="344"/>
      <c r="O262" s="53"/>
      <c r="P262" s="29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</row>
    <row r="263" spans="2:47" s="28" customFormat="1" x14ac:dyDescent="0.3">
      <c r="B263" s="36"/>
      <c r="C263" s="36"/>
      <c r="D263" s="37"/>
      <c r="E263" s="191"/>
      <c r="F263" s="191"/>
      <c r="G263" s="51"/>
      <c r="H263" s="52"/>
      <c r="I263" s="52"/>
      <c r="J263" s="52"/>
      <c r="K263" s="52"/>
      <c r="L263" s="52"/>
      <c r="M263" s="52"/>
      <c r="N263" s="344"/>
      <c r="O263" s="53"/>
      <c r="P263" s="29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</row>
    <row r="264" spans="2:47" s="28" customFormat="1" x14ac:dyDescent="0.3">
      <c r="B264" s="36"/>
      <c r="C264" s="36"/>
      <c r="D264" s="37"/>
      <c r="E264" s="191"/>
      <c r="F264" s="191"/>
      <c r="G264" s="51"/>
      <c r="H264" s="52"/>
      <c r="I264" s="52"/>
      <c r="J264" s="52"/>
      <c r="K264" s="52"/>
      <c r="L264" s="52"/>
      <c r="M264" s="52"/>
      <c r="N264" s="344"/>
      <c r="O264" s="53"/>
      <c r="P264" s="29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</row>
    <row r="265" spans="2:47" s="28" customFormat="1" x14ac:dyDescent="0.3">
      <c r="B265" s="36"/>
      <c r="C265" s="36"/>
      <c r="D265" s="37"/>
      <c r="E265" s="191"/>
      <c r="F265" s="191"/>
      <c r="G265" s="51"/>
      <c r="H265" s="52"/>
      <c r="I265" s="52"/>
      <c r="J265" s="52"/>
      <c r="K265" s="52"/>
      <c r="L265" s="52"/>
      <c r="M265" s="52"/>
      <c r="N265" s="344"/>
      <c r="O265" s="53"/>
      <c r="P265" s="29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</row>
    <row r="266" spans="2:47" s="28" customFormat="1" x14ac:dyDescent="0.3">
      <c r="B266" s="36"/>
      <c r="C266" s="36"/>
      <c r="D266" s="37"/>
      <c r="E266" s="191"/>
      <c r="F266" s="191"/>
      <c r="G266" s="51"/>
      <c r="H266" s="52"/>
      <c r="I266" s="52"/>
      <c r="J266" s="52"/>
      <c r="K266" s="52"/>
      <c r="L266" s="52"/>
      <c r="M266" s="52"/>
      <c r="N266" s="344"/>
      <c r="O266" s="53"/>
      <c r="P266" s="29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</row>
    <row r="267" spans="2:47" s="28" customFormat="1" x14ac:dyDescent="0.3">
      <c r="B267" s="36"/>
      <c r="C267" s="36"/>
      <c r="D267" s="37"/>
      <c r="E267" s="191"/>
      <c r="F267" s="191"/>
      <c r="G267" s="51"/>
      <c r="H267" s="52"/>
      <c r="I267" s="52"/>
      <c r="J267" s="52"/>
      <c r="K267" s="52"/>
      <c r="L267" s="52"/>
      <c r="M267" s="52"/>
      <c r="N267" s="344"/>
      <c r="O267" s="53"/>
      <c r="P267" s="29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</row>
    <row r="268" spans="2:47" s="28" customFormat="1" x14ac:dyDescent="0.3">
      <c r="B268" s="36"/>
      <c r="C268" s="36"/>
      <c r="D268" s="37"/>
      <c r="E268" s="191"/>
      <c r="F268" s="191"/>
      <c r="G268" s="51"/>
      <c r="H268" s="52"/>
      <c r="I268" s="52"/>
      <c r="J268" s="52"/>
      <c r="K268" s="52"/>
      <c r="L268" s="52"/>
      <c r="M268" s="52"/>
      <c r="N268" s="344"/>
      <c r="O268" s="53"/>
      <c r="P268" s="29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</row>
    <row r="269" spans="2:47" s="28" customFormat="1" x14ac:dyDescent="0.3">
      <c r="B269" s="36"/>
      <c r="C269" s="36"/>
      <c r="D269" s="37"/>
      <c r="E269" s="191"/>
      <c r="F269" s="191"/>
      <c r="G269" s="51"/>
      <c r="H269" s="52"/>
      <c r="I269" s="52"/>
      <c r="J269" s="52"/>
      <c r="K269" s="52"/>
      <c r="L269" s="52"/>
      <c r="M269" s="52"/>
      <c r="N269" s="344"/>
      <c r="O269" s="53"/>
      <c r="P269" s="29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</row>
    <row r="270" spans="2:47" s="28" customFormat="1" x14ac:dyDescent="0.3">
      <c r="B270" s="36"/>
      <c r="C270" s="36"/>
      <c r="D270" s="37"/>
      <c r="E270" s="191"/>
      <c r="F270" s="191"/>
      <c r="G270" s="51"/>
      <c r="H270" s="52"/>
      <c r="I270" s="52"/>
      <c r="J270" s="52"/>
      <c r="K270" s="52"/>
      <c r="L270" s="52"/>
      <c r="M270" s="52"/>
      <c r="N270" s="344"/>
      <c r="O270" s="53"/>
      <c r="P270" s="29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</row>
    <row r="271" spans="2:47" s="28" customFormat="1" x14ac:dyDescent="0.3">
      <c r="B271" s="36"/>
      <c r="C271" s="36"/>
      <c r="D271" s="37"/>
      <c r="E271" s="191"/>
      <c r="F271" s="191"/>
      <c r="G271" s="51"/>
      <c r="H271" s="52"/>
      <c r="I271" s="52"/>
      <c r="J271" s="52"/>
      <c r="K271" s="52"/>
      <c r="L271" s="52"/>
      <c r="M271" s="52"/>
      <c r="N271" s="344"/>
      <c r="O271" s="53"/>
      <c r="P271" s="29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</row>
    <row r="272" spans="2:47" s="28" customFormat="1" x14ac:dyDescent="0.3">
      <c r="B272" s="36"/>
      <c r="C272" s="36"/>
      <c r="D272" s="37"/>
      <c r="E272" s="191"/>
      <c r="F272" s="191"/>
      <c r="G272" s="51"/>
      <c r="H272" s="52"/>
      <c r="I272" s="52"/>
      <c r="J272" s="52"/>
      <c r="K272" s="52"/>
      <c r="L272" s="52"/>
      <c r="M272" s="52"/>
      <c r="N272" s="344"/>
      <c r="O272" s="53"/>
      <c r="P272" s="29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</row>
    <row r="273" spans="2:47" s="28" customFormat="1" x14ac:dyDescent="0.3">
      <c r="B273" s="36"/>
      <c r="C273" s="36"/>
      <c r="D273" s="37"/>
      <c r="E273" s="191"/>
      <c r="F273" s="191"/>
      <c r="G273" s="51"/>
      <c r="H273" s="52"/>
      <c r="I273" s="52"/>
      <c r="J273" s="52"/>
      <c r="K273" s="52"/>
      <c r="L273" s="52"/>
      <c r="M273" s="52"/>
      <c r="N273" s="344"/>
      <c r="O273" s="53"/>
      <c r="P273" s="29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</row>
    <row r="274" spans="2:47" s="28" customFormat="1" x14ac:dyDescent="0.3">
      <c r="B274" s="36"/>
      <c r="C274" s="36"/>
      <c r="D274" s="37"/>
      <c r="E274" s="191"/>
      <c r="F274" s="191"/>
      <c r="G274" s="51"/>
      <c r="H274" s="52"/>
      <c r="I274" s="52"/>
      <c r="J274" s="52"/>
      <c r="K274" s="52"/>
      <c r="L274" s="52"/>
      <c r="M274" s="52"/>
      <c r="N274" s="344"/>
      <c r="O274" s="53"/>
      <c r="P274" s="29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</row>
    <row r="275" spans="2:47" s="28" customFormat="1" x14ac:dyDescent="0.3">
      <c r="B275" s="36"/>
      <c r="C275" s="36"/>
      <c r="D275" s="37"/>
      <c r="E275" s="191"/>
      <c r="F275" s="191"/>
      <c r="G275" s="51"/>
      <c r="H275" s="52"/>
      <c r="I275" s="52"/>
      <c r="J275" s="52"/>
      <c r="K275" s="52"/>
      <c r="L275" s="52"/>
      <c r="M275" s="52"/>
      <c r="N275" s="344"/>
      <c r="O275" s="53"/>
      <c r="P275" s="29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</row>
    <row r="276" spans="2:47" s="28" customFormat="1" x14ac:dyDescent="0.3">
      <c r="B276" s="36"/>
      <c r="C276" s="36"/>
      <c r="D276" s="37"/>
      <c r="E276" s="191"/>
      <c r="F276" s="191"/>
      <c r="G276" s="51"/>
      <c r="H276" s="52"/>
      <c r="I276" s="52"/>
      <c r="J276" s="52"/>
      <c r="K276" s="52"/>
      <c r="L276" s="52"/>
      <c r="M276" s="52"/>
      <c r="N276" s="344"/>
      <c r="O276" s="53"/>
      <c r="P276" s="29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</row>
    <row r="277" spans="2:47" s="28" customFormat="1" x14ac:dyDescent="0.3">
      <c r="B277" s="36"/>
      <c r="C277" s="36"/>
      <c r="D277" s="37"/>
      <c r="E277" s="191"/>
      <c r="F277" s="191"/>
      <c r="G277" s="51"/>
      <c r="H277" s="52"/>
      <c r="I277" s="52"/>
      <c r="J277" s="52"/>
      <c r="K277" s="52"/>
      <c r="L277" s="52"/>
      <c r="M277" s="52"/>
      <c r="N277" s="344"/>
      <c r="O277" s="53"/>
      <c r="P277" s="29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</row>
    <row r="278" spans="2:47" s="28" customFormat="1" x14ac:dyDescent="0.3">
      <c r="B278" s="36"/>
      <c r="C278" s="36"/>
      <c r="D278" s="37"/>
      <c r="E278" s="191"/>
      <c r="F278" s="191"/>
      <c r="G278" s="51"/>
      <c r="H278" s="52"/>
      <c r="I278" s="52"/>
      <c r="J278" s="52"/>
      <c r="K278" s="52"/>
      <c r="L278" s="52"/>
      <c r="M278" s="52"/>
      <c r="N278" s="344"/>
      <c r="O278" s="53"/>
      <c r="P278" s="29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</row>
    <row r="279" spans="2:47" s="28" customFormat="1" x14ac:dyDescent="0.3">
      <c r="B279" s="36"/>
      <c r="C279" s="36"/>
      <c r="D279" s="37"/>
      <c r="E279" s="191"/>
      <c r="F279" s="191"/>
      <c r="G279" s="51"/>
      <c r="H279" s="52"/>
      <c r="I279" s="52"/>
      <c r="J279" s="52"/>
      <c r="K279" s="52"/>
      <c r="L279" s="52"/>
      <c r="M279" s="52"/>
      <c r="N279" s="344"/>
      <c r="O279" s="53"/>
      <c r="P279" s="29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</row>
    <row r="280" spans="2:47" s="28" customFormat="1" x14ac:dyDescent="0.3">
      <c r="B280" s="36"/>
      <c r="C280" s="36"/>
      <c r="D280" s="37"/>
      <c r="E280" s="191"/>
      <c r="F280" s="191"/>
      <c r="G280" s="51"/>
      <c r="H280" s="52"/>
      <c r="I280" s="52"/>
      <c r="J280" s="52"/>
      <c r="K280" s="52"/>
      <c r="L280" s="52"/>
      <c r="M280" s="52"/>
      <c r="N280" s="344"/>
      <c r="O280" s="53"/>
      <c r="P280" s="29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</row>
    <row r="281" spans="2:47" s="28" customFormat="1" x14ac:dyDescent="0.3">
      <c r="B281" s="36"/>
      <c r="C281" s="36"/>
      <c r="D281" s="37"/>
      <c r="E281" s="191"/>
      <c r="F281" s="191"/>
      <c r="G281" s="51"/>
      <c r="H281" s="52"/>
      <c r="I281" s="52"/>
      <c r="J281" s="52"/>
      <c r="K281" s="52"/>
      <c r="L281" s="52"/>
      <c r="M281" s="52"/>
      <c r="N281" s="344"/>
      <c r="O281" s="53"/>
      <c r="P281" s="29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</row>
    <row r="282" spans="2:47" s="28" customFormat="1" x14ac:dyDescent="0.3">
      <c r="B282" s="36"/>
      <c r="C282" s="36"/>
      <c r="D282" s="37"/>
      <c r="E282" s="191"/>
      <c r="F282" s="191"/>
      <c r="G282" s="51"/>
      <c r="H282" s="52"/>
      <c r="I282" s="52"/>
      <c r="J282" s="52"/>
      <c r="K282" s="52"/>
      <c r="L282" s="52"/>
      <c r="M282" s="52"/>
      <c r="N282" s="344"/>
      <c r="O282" s="53"/>
      <c r="P282" s="29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</row>
    <row r="283" spans="2:47" s="28" customFormat="1" x14ac:dyDescent="0.3">
      <c r="B283" s="36"/>
      <c r="C283" s="36"/>
      <c r="D283" s="37"/>
      <c r="E283" s="191"/>
      <c r="F283" s="191"/>
      <c r="G283" s="51"/>
      <c r="H283" s="52"/>
      <c r="I283" s="52"/>
      <c r="J283" s="52"/>
      <c r="K283" s="52"/>
      <c r="L283" s="52"/>
      <c r="M283" s="52"/>
      <c r="N283" s="344"/>
      <c r="O283" s="53"/>
      <c r="P283" s="29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</row>
    <row r="284" spans="2:47" s="28" customFormat="1" x14ac:dyDescent="0.3">
      <c r="B284" s="36"/>
      <c r="C284" s="36"/>
      <c r="D284" s="37"/>
      <c r="E284" s="191"/>
      <c r="F284" s="191"/>
      <c r="G284" s="51"/>
      <c r="H284" s="52"/>
      <c r="I284" s="52"/>
      <c r="J284" s="52"/>
      <c r="K284" s="52"/>
      <c r="L284" s="52"/>
      <c r="M284" s="52"/>
      <c r="N284" s="344"/>
      <c r="O284" s="53"/>
      <c r="P284" s="29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</row>
    <row r="285" spans="2:47" s="28" customFormat="1" x14ac:dyDescent="0.3">
      <c r="B285" s="36"/>
      <c r="C285" s="36"/>
      <c r="D285" s="37"/>
      <c r="E285" s="191"/>
      <c r="F285" s="191"/>
      <c r="G285" s="51"/>
      <c r="H285" s="52"/>
      <c r="I285" s="52"/>
      <c r="J285" s="52"/>
      <c r="K285" s="52"/>
      <c r="L285" s="52"/>
      <c r="M285" s="52"/>
      <c r="N285" s="344"/>
      <c r="O285" s="53"/>
      <c r="P285" s="29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</row>
    <row r="286" spans="2:47" s="28" customFormat="1" x14ac:dyDescent="0.3">
      <c r="B286" s="36"/>
      <c r="C286" s="36"/>
      <c r="D286" s="37"/>
      <c r="E286" s="191"/>
      <c r="F286" s="191"/>
      <c r="G286" s="51"/>
      <c r="H286" s="52"/>
      <c r="I286" s="52"/>
      <c r="J286" s="52"/>
      <c r="K286" s="52"/>
      <c r="L286" s="52"/>
      <c r="M286" s="52"/>
      <c r="N286" s="344"/>
      <c r="O286" s="53"/>
      <c r="P286" s="29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</row>
    <row r="287" spans="2:47" s="28" customFormat="1" x14ac:dyDescent="0.3">
      <c r="B287" s="36"/>
      <c r="C287" s="36"/>
      <c r="D287" s="37"/>
      <c r="E287" s="191"/>
      <c r="F287" s="191"/>
      <c r="G287" s="51"/>
      <c r="H287" s="52"/>
      <c r="I287" s="52"/>
      <c r="J287" s="52"/>
      <c r="K287" s="52"/>
      <c r="L287" s="52"/>
      <c r="M287" s="52"/>
      <c r="N287" s="344"/>
      <c r="O287" s="53"/>
      <c r="P287" s="29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</row>
    <row r="288" spans="2:47" s="28" customFormat="1" x14ac:dyDescent="0.3">
      <c r="B288" s="36"/>
      <c r="C288" s="36"/>
      <c r="D288" s="37"/>
      <c r="E288" s="191"/>
      <c r="F288" s="191"/>
      <c r="G288" s="51"/>
      <c r="H288" s="52"/>
      <c r="I288" s="52"/>
      <c r="J288" s="52"/>
      <c r="K288" s="52"/>
      <c r="L288" s="52"/>
      <c r="M288" s="52"/>
      <c r="N288" s="344"/>
      <c r="O288" s="53"/>
      <c r="P288" s="29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</row>
    <row r="289" spans="2:47" s="28" customFormat="1" x14ac:dyDescent="0.3">
      <c r="B289" s="36"/>
      <c r="C289" s="36"/>
      <c r="D289" s="37"/>
      <c r="E289" s="191"/>
      <c r="F289" s="191"/>
      <c r="G289" s="51"/>
      <c r="H289" s="52"/>
      <c r="I289" s="52"/>
      <c r="J289" s="52"/>
      <c r="K289" s="52"/>
      <c r="L289" s="52"/>
      <c r="M289" s="52"/>
      <c r="N289" s="344"/>
      <c r="O289" s="53"/>
      <c r="P289" s="29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</row>
    <row r="290" spans="2:47" s="28" customFormat="1" x14ac:dyDescent="0.3">
      <c r="B290" s="36"/>
      <c r="C290" s="36"/>
      <c r="D290" s="37"/>
      <c r="E290" s="191"/>
      <c r="F290" s="191"/>
      <c r="G290" s="51"/>
      <c r="H290" s="52"/>
      <c r="I290" s="52"/>
      <c r="J290" s="52"/>
      <c r="K290" s="52"/>
      <c r="L290" s="52"/>
      <c r="M290" s="52"/>
      <c r="N290" s="344"/>
      <c r="O290" s="53"/>
      <c r="P290" s="29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</row>
    <row r="291" spans="2:47" s="28" customFormat="1" x14ac:dyDescent="0.3">
      <c r="B291" s="36"/>
      <c r="C291" s="36"/>
      <c r="D291" s="37"/>
      <c r="E291" s="191"/>
      <c r="F291" s="191"/>
      <c r="G291" s="51"/>
      <c r="H291" s="52"/>
      <c r="I291" s="52"/>
      <c r="J291" s="52"/>
      <c r="K291" s="52"/>
      <c r="L291" s="52"/>
      <c r="M291" s="52"/>
      <c r="N291" s="344"/>
      <c r="O291" s="53"/>
      <c r="P291" s="29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</row>
    <row r="292" spans="2:47" s="28" customFormat="1" x14ac:dyDescent="0.3">
      <c r="B292" s="36"/>
      <c r="C292" s="36"/>
      <c r="D292" s="37"/>
      <c r="E292" s="191"/>
      <c r="F292" s="191"/>
      <c r="G292" s="51"/>
      <c r="H292" s="52"/>
      <c r="I292" s="52"/>
      <c r="J292" s="52"/>
      <c r="K292" s="52"/>
      <c r="L292" s="52"/>
      <c r="M292" s="52"/>
      <c r="N292" s="344"/>
      <c r="O292" s="53"/>
      <c r="P292" s="29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</row>
    <row r="293" spans="2:47" s="28" customFormat="1" x14ac:dyDescent="0.3">
      <c r="B293" s="36"/>
      <c r="C293" s="36"/>
      <c r="D293" s="37"/>
      <c r="E293" s="191"/>
      <c r="F293" s="191"/>
      <c r="G293" s="51"/>
      <c r="H293" s="52"/>
      <c r="I293" s="52"/>
      <c r="J293" s="52"/>
      <c r="K293" s="52"/>
      <c r="L293" s="52"/>
      <c r="M293" s="52"/>
      <c r="N293" s="344"/>
      <c r="O293" s="53"/>
      <c r="P293" s="29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</row>
    <row r="294" spans="2:47" s="28" customFormat="1" x14ac:dyDescent="0.3">
      <c r="B294" s="36"/>
      <c r="C294" s="36"/>
      <c r="D294" s="37"/>
      <c r="E294" s="191"/>
      <c r="F294" s="191"/>
      <c r="G294" s="51"/>
      <c r="H294" s="52"/>
      <c r="I294" s="52"/>
      <c r="J294" s="52"/>
      <c r="K294" s="52"/>
      <c r="L294" s="52"/>
      <c r="M294" s="52"/>
      <c r="N294" s="344"/>
      <c r="O294" s="53"/>
      <c r="P294" s="29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</row>
    <row r="295" spans="2:47" s="28" customFormat="1" x14ac:dyDescent="0.3">
      <c r="B295" s="36"/>
      <c r="C295" s="36"/>
      <c r="D295" s="37"/>
      <c r="E295" s="191"/>
      <c r="F295" s="191"/>
      <c r="G295" s="51"/>
      <c r="H295" s="52"/>
      <c r="I295" s="52"/>
      <c r="J295" s="52"/>
      <c r="K295" s="52"/>
      <c r="L295" s="52"/>
      <c r="M295" s="52"/>
      <c r="N295" s="344"/>
      <c r="O295" s="53"/>
      <c r="P295" s="29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</row>
    <row r="296" spans="2:47" s="28" customFormat="1" x14ac:dyDescent="0.3">
      <c r="B296" s="36"/>
      <c r="C296" s="36"/>
      <c r="D296" s="37"/>
      <c r="E296" s="191"/>
      <c r="F296" s="191"/>
      <c r="G296" s="51"/>
      <c r="H296" s="52"/>
      <c r="I296" s="52"/>
      <c r="J296" s="52"/>
      <c r="K296" s="52"/>
      <c r="L296" s="52"/>
      <c r="M296" s="52"/>
      <c r="N296" s="344"/>
      <c r="O296" s="53"/>
      <c r="P296" s="29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</row>
    <row r="297" spans="2:47" s="28" customFormat="1" x14ac:dyDescent="0.3">
      <c r="B297" s="36"/>
      <c r="C297" s="36"/>
      <c r="D297" s="37"/>
      <c r="E297" s="191"/>
      <c r="F297" s="191"/>
      <c r="G297" s="51"/>
      <c r="H297" s="52"/>
      <c r="I297" s="52"/>
      <c r="J297" s="52"/>
      <c r="K297" s="52"/>
      <c r="L297" s="52"/>
      <c r="M297" s="52"/>
      <c r="N297" s="344"/>
      <c r="O297" s="53"/>
      <c r="P297" s="29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</row>
    <row r="298" spans="2:47" s="28" customFormat="1" x14ac:dyDescent="0.3">
      <c r="B298" s="36"/>
      <c r="C298" s="36"/>
      <c r="D298" s="37"/>
      <c r="E298" s="191"/>
      <c r="F298" s="191"/>
      <c r="G298" s="51"/>
      <c r="H298" s="52"/>
      <c r="I298" s="52"/>
      <c r="J298" s="52"/>
      <c r="K298" s="52"/>
      <c r="L298" s="52"/>
      <c r="M298" s="52"/>
      <c r="N298" s="344"/>
      <c r="O298" s="53"/>
      <c r="P298" s="29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</row>
    <row r="299" spans="2:47" s="28" customFormat="1" x14ac:dyDescent="0.3">
      <c r="B299" s="36"/>
      <c r="C299" s="36"/>
      <c r="D299" s="37"/>
      <c r="E299" s="191"/>
      <c r="F299" s="191"/>
      <c r="G299" s="51"/>
      <c r="H299" s="52"/>
      <c r="I299" s="52"/>
      <c r="J299" s="52"/>
      <c r="K299" s="52"/>
      <c r="L299" s="52"/>
      <c r="M299" s="52"/>
      <c r="N299" s="344"/>
      <c r="O299" s="53"/>
      <c r="P299" s="29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</row>
    <row r="300" spans="2:47" s="28" customFormat="1" x14ac:dyDescent="0.3">
      <c r="B300" s="36"/>
      <c r="C300" s="36"/>
      <c r="D300" s="37"/>
      <c r="E300" s="191"/>
      <c r="F300" s="191"/>
      <c r="G300" s="51"/>
      <c r="H300" s="52"/>
      <c r="I300" s="52"/>
      <c r="J300" s="52"/>
      <c r="K300" s="52"/>
      <c r="L300" s="52"/>
      <c r="M300" s="52"/>
      <c r="N300" s="344"/>
      <c r="O300" s="53"/>
      <c r="P300" s="29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</row>
    <row r="301" spans="2:47" s="28" customFormat="1" x14ac:dyDescent="0.3">
      <c r="B301" s="36"/>
      <c r="C301" s="36"/>
      <c r="D301" s="37"/>
      <c r="E301" s="191"/>
      <c r="F301" s="191"/>
      <c r="G301" s="51"/>
      <c r="H301" s="52"/>
      <c r="I301" s="52"/>
      <c r="J301" s="52"/>
      <c r="K301" s="52"/>
      <c r="L301" s="52"/>
      <c r="M301" s="52"/>
      <c r="N301" s="344"/>
      <c r="O301" s="53"/>
      <c r="P301" s="29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</row>
    <row r="302" spans="2:47" s="28" customFormat="1" x14ac:dyDescent="0.3">
      <c r="B302" s="36"/>
      <c r="C302" s="36"/>
      <c r="D302" s="37"/>
      <c r="E302" s="191"/>
      <c r="F302" s="191"/>
      <c r="G302" s="51"/>
      <c r="H302" s="52"/>
      <c r="I302" s="52"/>
      <c r="J302" s="52"/>
      <c r="K302" s="52"/>
      <c r="L302" s="52"/>
      <c r="M302" s="52"/>
      <c r="N302" s="344"/>
      <c r="O302" s="53"/>
      <c r="P302" s="29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</row>
    <row r="303" spans="2:47" s="28" customFormat="1" x14ac:dyDescent="0.3">
      <c r="B303" s="36"/>
      <c r="C303" s="36"/>
      <c r="D303" s="37"/>
      <c r="E303" s="191"/>
      <c r="F303" s="191"/>
      <c r="G303" s="51"/>
      <c r="H303" s="52"/>
      <c r="I303" s="52"/>
      <c r="J303" s="52"/>
      <c r="K303" s="52"/>
      <c r="L303" s="52"/>
      <c r="M303" s="52"/>
      <c r="N303" s="344"/>
      <c r="O303" s="53"/>
      <c r="P303" s="29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</row>
    <row r="304" spans="2:47" s="28" customFormat="1" x14ac:dyDescent="0.3">
      <c r="B304" s="36"/>
      <c r="C304" s="36"/>
      <c r="D304" s="37"/>
      <c r="E304" s="191"/>
      <c r="F304" s="191"/>
      <c r="G304" s="51"/>
      <c r="H304" s="52"/>
      <c r="I304" s="52"/>
      <c r="J304" s="52"/>
      <c r="K304" s="52"/>
      <c r="L304" s="52"/>
      <c r="M304" s="52"/>
      <c r="N304" s="344"/>
      <c r="O304" s="53"/>
      <c r="P304" s="29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</row>
    <row r="305" spans="2:47" s="28" customFormat="1" x14ac:dyDescent="0.3">
      <c r="B305" s="36"/>
      <c r="C305" s="36"/>
      <c r="D305" s="37"/>
      <c r="E305" s="191"/>
      <c r="F305" s="191"/>
      <c r="G305" s="51"/>
      <c r="H305" s="52"/>
      <c r="I305" s="52"/>
      <c r="J305" s="52"/>
      <c r="K305" s="52"/>
      <c r="L305" s="52"/>
      <c r="M305" s="52"/>
      <c r="N305" s="344"/>
      <c r="O305" s="53"/>
      <c r="P305" s="29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</row>
    <row r="306" spans="2:47" s="28" customFormat="1" x14ac:dyDescent="0.3">
      <c r="B306" s="36"/>
      <c r="C306" s="36"/>
      <c r="D306" s="37"/>
      <c r="E306" s="191"/>
      <c r="F306" s="191"/>
      <c r="G306" s="51"/>
      <c r="H306" s="52"/>
      <c r="I306" s="52"/>
      <c r="J306" s="52"/>
      <c r="K306" s="52"/>
      <c r="L306" s="52"/>
      <c r="M306" s="52"/>
      <c r="N306" s="344"/>
      <c r="O306" s="53"/>
      <c r="P306" s="29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</row>
    <row r="307" spans="2:47" s="28" customFormat="1" x14ac:dyDescent="0.3">
      <c r="B307" s="36"/>
      <c r="C307" s="36"/>
      <c r="D307" s="37"/>
      <c r="E307" s="191"/>
      <c r="F307" s="191"/>
      <c r="G307" s="51"/>
      <c r="H307" s="52"/>
      <c r="I307" s="52"/>
      <c r="J307" s="52"/>
      <c r="K307" s="52"/>
      <c r="L307" s="52"/>
      <c r="M307" s="52"/>
      <c r="N307" s="344"/>
      <c r="O307" s="53"/>
      <c r="P307" s="29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</row>
    <row r="308" spans="2:47" s="28" customFormat="1" x14ac:dyDescent="0.3">
      <c r="B308" s="36"/>
      <c r="C308" s="36"/>
      <c r="D308" s="37"/>
      <c r="E308" s="191"/>
      <c r="F308" s="191"/>
      <c r="G308" s="51"/>
      <c r="H308" s="52"/>
      <c r="I308" s="52"/>
      <c r="J308" s="52"/>
      <c r="K308" s="52"/>
      <c r="L308" s="52"/>
      <c r="M308" s="52"/>
      <c r="N308" s="344"/>
      <c r="O308" s="53"/>
      <c r="P308" s="29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</row>
    <row r="309" spans="2:47" s="28" customFormat="1" x14ac:dyDescent="0.3">
      <c r="B309" s="36"/>
      <c r="C309" s="36"/>
      <c r="D309" s="37"/>
      <c r="E309" s="191"/>
      <c r="F309" s="191"/>
      <c r="G309" s="51"/>
      <c r="H309" s="52"/>
      <c r="I309" s="52"/>
      <c r="J309" s="52"/>
      <c r="K309" s="52"/>
      <c r="L309" s="52"/>
      <c r="M309" s="52"/>
      <c r="N309" s="344"/>
      <c r="O309" s="53"/>
      <c r="P309" s="29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</row>
    <row r="310" spans="2:47" s="28" customFormat="1" x14ac:dyDescent="0.3">
      <c r="B310" s="36"/>
      <c r="C310" s="36"/>
      <c r="D310" s="37"/>
      <c r="E310" s="191"/>
      <c r="F310" s="191"/>
      <c r="G310" s="51"/>
      <c r="H310" s="52"/>
      <c r="I310" s="52"/>
      <c r="J310" s="52"/>
      <c r="K310" s="52"/>
      <c r="L310" s="52"/>
      <c r="M310" s="52"/>
      <c r="N310" s="344"/>
      <c r="O310" s="53"/>
      <c r="P310" s="29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</row>
    <row r="311" spans="2:47" s="28" customFormat="1" x14ac:dyDescent="0.3">
      <c r="B311" s="36"/>
      <c r="C311" s="36"/>
      <c r="D311" s="37"/>
      <c r="E311" s="191"/>
      <c r="F311" s="191"/>
      <c r="G311" s="51"/>
      <c r="H311" s="52"/>
      <c r="I311" s="52"/>
      <c r="J311" s="52"/>
      <c r="K311" s="52"/>
      <c r="L311" s="52"/>
      <c r="M311" s="52"/>
      <c r="N311" s="344"/>
      <c r="O311" s="53"/>
      <c r="P311" s="29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</row>
    <row r="312" spans="2:47" s="28" customFormat="1" x14ac:dyDescent="0.3">
      <c r="B312" s="36"/>
      <c r="C312" s="36"/>
      <c r="D312" s="37"/>
      <c r="E312" s="191"/>
      <c r="F312" s="191"/>
      <c r="G312" s="51"/>
      <c r="H312" s="52"/>
      <c r="I312" s="52"/>
      <c r="J312" s="52"/>
      <c r="K312" s="52"/>
      <c r="L312" s="52"/>
      <c r="M312" s="52"/>
      <c r="N312" s="344"/>
      <c r="O312" s="53"/>
      <c r="P312" s="29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</row>
    <row r="313" spans="2:47" s="28" customFormat="1" x14ac:dyDescent="0.3">
      <c r="B313" s="36"/>
      <c r="C313" s="36"/>
      <c r="D313" s="37"/>
      <c r="E313" s="191"/>
      <c r="F313" s="191"/>
      <c r="G313" s="51"/>
      <c r="H313" s="52"/>
      <c r="I313" s="52"/>
      <c r="J313" s="52"/>
      <c r="K313" s="52"/>
      <c r="L313" s="52"/>
      <c r="M313" s="52"/>
      <c r="N313" s="344"/>
      <c r="O313" s="53"/>
      <c r="P313" s="29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</row>
    <row r="314" spans="2:47" s="28" customFormat="1" x14ac:dyDescent="0.3">
      <c r="B314" s="36"/>
      <c r="C314" s="36"/>
      <c r="D314" s="37"/>
      <c r="E314" s="191"/>
      <c r="F314" s="191"/>
      <c r="G314" s="51"/>
      <c r="H314" s="52"/>
      <c r="I314" s="52"/>
      <c r="J314" s="52"/>
      <c r="K314" s="52"/>
      <c r="L314" s="52"/>
      <c r="M314" s="52"/>
      <c r="N314" s="344"/>
      <c r="O314" s="53"/>
      <c r="P314" s="29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</row>
    <row r="315" spans="2:47" s="28" customFormat="1" x14ac:dyDescent="0.3">
      <c r="B315" s="36"/>
      <c r="C315" s="36"/>
      <c r="D315" s="37"/>
      <c r="E315" s="191"/>
      <c r="F315" s="191"/>
      <c r="G315" s="51"/>
      <c r="H315" s="52"/>
      <c r="I315" s="52"/>
      <c r="J315" s="52"/>
      <c r="K315" s="52"/>
      <c r="L315" s="52"/>
      <c r="M315" s="52"/>
      <c r="N315" s="344"/>
      <c r="O315" s="53"/>
      <c r="P315" s="29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</row>
    <row r="316" spans="2:47" s="28" customFormat="1" x14ac:dyDescent="0.3">
      <c r="B316" s="36"/>
      <c r="C316" s="36"/>
      <c r="D316" s="37"/>
      <c r="E316" s="191"/>
      <c r="F316" s="191"/>
      <c r="G316" s="51"/>
      <c r="H316" s="52"/>
      <c r="I316" s="52"/>
      <c r="J316" s="52"/>
      <c r="K316" s="52"/>
      <c r="L316" s="52"/>
      <c r="M316" s="52"/>
      <c r="N316" s="344"/>
      <c r="O316" s="53"/>
      <c r="P316" s="29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</row>
    <row r="317" spans="2:47" s="28" customFormat="1" x14ac:dyDescent="0.3">
      <c r="B317" s="36"/>
      <c r="C317" s="36"/>
      <c r="D317" s="37"/>
      <c r="E317" s="191"/>
      <c r="F317" s="191"/>
      <c r="G317" s="51"/>
      <c r="H317" s="52"/>
      <c r="I317" s="52"/>
      <c r="J317" s="52"/>
      <c r="K317" s="52"/>
      <c r="L317" s="52"/>
      <c r="M317" s="52"/>
      <c r="N317" s="344"/>
      <c r="O317" s="53"/>
      <c r="P317" s="29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</row>
    <row r="318" spans="2:47" s="28" customFormat="1" x14ac:dyDescent="0.3">
      <c r="B318" s="36"/>
      <c r="C318" s="36"/>
      <c r="D318" s="37"/>
      <c r="E318" s="191"/>
      <c r="F318" s="191"/>
      <c r="G318" s="51"/>
      <c r="H318" s="52"/>
      <c r="I318" s="52"/>
      <c r="J318" s="52"/>
      <c r="K318" s="52"/>
      <c r="L318" s="52"/>
      <c r="M318" s="52"/>
      <c r="N318" s="344"/>
      <c r="O318" s="53"/>
      <c r="P318" s="29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</row>
    <row r="319" spans="2:47" s="28" customFormat="1" x14ac:dyDescent="0.3">
      <c r="B319" s="36"/>
      <c r="C319" s="36"/>
      <c r="D319" s="37"/>
      <c r="E319" s="191"/>
      <c r="F319" s="191"/>
      <c r="G319" s="51"/>
      <c r="H319" s="52"/>
      <c r="I319" s="52"/>
      <c r="J319" s="52"/>
      <c r="K319" s="52"/>
      <c r="L319" s="52"/>
      <c r="M319" s="52"/>
      <c r="N319" s="344"/>
      <c r="O319" s="53"/>
      <c r="P319" s="29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</row>
    <row r="320" spans="2:47" s="28" customFormat="1" x14ac:dyDescent="0.3">
      <c r="B320" s="36"/>
      <c r="C320" s="36"/>
      <c r="D320" s="37"/>
      <c r="E320" s="191"/>
      <c r="F320" s="191"/>
      <c r="G320" s="51"/>
      <c r="H320" s="52"/>
      <c r="I320" s="52"/>
      <c r="J320" s="52"/>
      <c r="K320" s="52"/>
      <c r="L320" s="52"/>
      <c r="M320" s="52"/>
      <c r="N320" s="344"/>
      <c r="O320" s="53"/>
      <c r="P320" s="29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</row>
    <row r="321" spans="2:47" s="28" customFormat="1" x14ac:dyDescent="0.3">
      <c r="B321" s="36"/>
      <c r="C321" s="36"/>
      <c r="D321" s="37"/>
      <c r="E321" s="191"/>
      <c r="F321" s="191"/>
      <c r="G321" s="51"/>
      <c r="H321" s="52"/>
      <c r="I321" s="52"/>
      <c r="J321" s="52"/>
      <c r="K321" s="52"/>
      <c r="L321" s="52"/>
      <c r="M321" s="52"/>
      <c r="N321" s="344"/>
      <c r="O321" s="53"/>
      <c r="P321" s="29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</row>
    <row r="322" spans="2:47" s="28" customFormat="1" x14ac:dyDescent="0.3">
      <c r="B322" s="36"/>
      <c r="C322" s="36"/>
      <c r="D322" s="37"/>
      <c r="E322" s="191"/>
      <c r="F322" s="191"/>
      <c r="G322" s="51"/>
      <c r="H322" s="52"/>
      <c r="I322" s="52"/>
      <c r="J322" s="52"/>
      <c r="K322" s="52"/>
      <c r="L322" s="52"/>
      <c r="M322" s="52"/>
      <c r="N322" s="344"/>
      <c r="O322" s="53"/>
      <c r="P322" s="29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</row>
    <row r="323" spans="2:47" s="28" customFormat="1" x14ac:dyDescent="0.3">
      <c r="B323" s="36"/>
      <c r="C323" s="36"/>
      <c r="D323" s="37"/>
      <c r="E323" s="191"/>
      <c r="F323" s="191"/>
      <c r="G323" s="51"/>
      <c r="H323" s="52"/>
      <c r="I323" s="52"/>
      <c r="J323" s="52"/>
      <c r="K323" s="52"/>
      <c r="L323" s="52"/>
      <c r="M323" s="52"/>
      <c r="N323" s="344"/>
      <c r="O323" s="53"/>
      <c r="P323" s="29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</row>
    <row r="324" spans="2:47" s="28" customFormat="1" x14ac:dyDescent="0.3">
      <c r="B324" s="36"/>
      <c r="C324" s="36"/>
      <c r="D324" s="37"/>
      <c r="E324" s="191"/>
      <c r="F324" s="191"/>
      <c r="G324" s="51"/>
      <c r="H324" s="52"/>
      <c r="I324" s="52"/>
      <c r="J324" s="52"/>
      <c r="K324" s="52"/>
      <c r="L324" s="52"/>
      <c r="M324" s="52"/>
      <c r="N324" s="344"/>
      <c r="O324" s="53"/>
      <c r="P324" s="29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</row>
    <row r="325" spans="2:47" s="28" customFormat="1" x14ac:dyDescent="0.3">
      <c r="B325" s="36"/>
      <c r="C325" s="36"/>
      <c r="D325" s="37"/>
      <c r="E325" s="191"/>
      <c r="F325" s="191"/>
      <c r="G325" s="51"/>
      <c r="H325" s="52"/>
      <c r="I325" s="52"/>
      <c r="J325" s="52"/>
      <c r="K325" s="52"/>
      <c r="L325" s="52"/>
      <c r="M325" s="52"/>
      <c r="N325" s="344"/>
      <c r="O325" s="53"/>
      <c r="P325" s="29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</row>
    <row r="326" spans="2:47" s="28" customFormat="1" x14ac:dyDescent="0.3">
      <c r="B326" s="36"/>
      <c r="C326" s="36"/>
      <c r="D326" s="37"/>
      <c r="E326" s="191"/>
      <c r="F326" s="191"/>
      <c r="G326" s="51"/>
      <c r="H326" s="52"/>
      <c r="I326" s="52"/>
      <c r="J326" s="52"/>
      <c r="K326" s="52"/>
      <c r="L326" s="52"/>
      <c r="M326" s="52"/>
      <c r="N326" s="344"/>
      <c r="O326" s="53"/>
      <c r="P326" s="29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</row>
    <row r="327" spans="2:47" s="28" customFormat="1" x14ac:dyDescent="0.3">
      <c r="B327" s="36"/>
      <c r="C327" s="36"/>
      <c r="D327" s="37"/>
      <c r="E327" s="191"/>
      <c r="F327" s="191"/>
      <c r="G327" s="51"/>
      <c r="H327" s="52"/>
      <c r="I327" s="52"/>
      <c r="J327" s="52"/>
      <c r="K327" s="52"/>
      <c r="L327" s="52"/>
      <c r="M327" s="52"/>
      <c r="N327" s="344"/>
      <c r="O327" s="53"/>
      <c r="P327" s="29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</row>
    <row r="328" spans="2:47" s="28" customFormat="1" x14ac:dyDescent="0.3">
      <c r="B328" s="36"/>
      <c r="C328" s="36"/>
      <c r="D328" s="37"/>
      <c r="E328" s="191"/>
      <c r="F328" s="191"/>
      <c r="G328" s="51"/>
      <c r="H328" s="52"/>
      <c r="I328" s="52"/>
      <c r="J328" s="52"/>
      <c r="K328" s="52"/>
      <c r="L328" s="52"/>
      <c r="M328" s="52"/>
      <c r="N328" s="344"/>
      <c r="O328" s="53"/>
      <c r="P328" s="29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</row>
    <row r="329" spans="2:47" s="28" customFormat="1" x14ac:dyDescent="0.3">
      <c r="B329" s="36"/>
      <c r="C329" s="36"/>
      <c r="D329" s="37"/>
      <c r="E329" s="191"/>
      <c r="F329" s="191"/>
      <c r="G329" s="51"/>
      <c r="H329" s="52"/>
      <c r="I329" s="52"/>
      <c r="J329" s="52"/>
      <c r="K329" s="52"/>
      <c r="L329" s="52"/>
      <c r="M329" s="52"/>
      <c r="N329" s="344"/>
      <c r="O329" s="53"/>
      <c r="P329" s="29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</row>
    <row r="330" spans="2:47" s="28" customFormat="1" x14ac:dyDescent="0.3">
      <c r="B330" s="36"/>
      <c r="C330" s="36"/>
      <c r="D330" s="37"/>
      <c r="E330" s="191"/>
      <c r="F330" s="191"/>
      <c r="G330" s="51"/>
      <c r="H330" s="52"/>
      <c r="I330" s="52"/>
      <c r="J330" s="52"/>
      <c r="K330" s="52"/>
      <c r="L330" s="52"/>
      <c r="M330" s="52"/>
      <c r="N330" s="344"/>
      <c r="O330" s="53"/>
      <c r="P330" s="29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</row>
    <row r="331" spans="2:47" s="28" customFormat="1" x14ac:dyDescent="0.3">
      <c r="B331" s="36"/>
      <c r="C331" s="36"/>
      <c r="D331" s="37"/>
      <c r="E331" s="191"/>
      <c r="F331" s="191"/>
      <c r="G331" s="51"/>
      <c r="H331" s="52"/>
      <c r="I331" s="52"/>
      <c r="J331" s="52"/>
      <c r="K331" s="52"/>
      <c r="L331" s="52"/>
      <c r="M331" s="52"/>
      <c r="N331" s="344"/>
      <c r="O331" s="53"/>
      <c r="P331" s="29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</row>
    <row r="332" spans="2:47" s="28" customFormat="1" x14ac:dyDescent="0.3">
      <c r="B332" s="36"/>
      <c r="C332" s="36"/>
      <c r="D332" s="37"/>
      <c r="E332" s="191"/>
      <c r="F332" s="191"/>
      <c r="G332" s="51"/>
      <c r="H332" s="52"/>
      <c r="I332" s="52"/>
      <c r="J332" s="52"/>
      <c r="K332" s="52"/>
      <c r="L332" s="52"/>
      <c r="M332" s="52"/>
      <c r="N332" s="344"/>
      <c r="O332" s="53"/>
      <c r="P332" s="29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</row>
    <row r="333" spans="2:47" s="28" customFormat="1" x14ac:dyDescent="0.3">
      <c r="B333" s="36"/>
      <c r="C333" s="36"/>
      <c r="D333" s="37"/>
      <c r="E333" s="191"/>
      <c r="F333" s="191"/>
      <c r="G333" s="51"/>
      <c r="H333" s="52"/>
      <c r="I333" s="52"/>
      <c r="J333" s="52"/>
      <c r="K333" s="52"/>
      <c r="L333" s="52"/>
      <c r="M333" s="52"/>
      <c r="N333" s="344"/>
      <c r="O333" s="53"/>
      <c r="P333" s="29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</row>
    <row r="334" spans="2:47" s="28" customFormat="1" x14ac:dyDescent="0.3">
      <c r="B334" s="36"/>
      <c r="C334" s="36"/>
      <c r="D334" s="37"/>
      <c r="E334" s="191"/>
      <c r="F334" s="191"/>
      <c r="G334" s="51"/>
      <c r="H334" s="52"/>
      <c r="I334" s="52"/>
      <c r="J334" s="52"/>
      <c r="K334" s="52"/>
      <c r="L334" s="52"/>
      <c r="M334" s="52"/>
      <c r="N334" s="344"/>
      <c r="O334" s="53"/>
      <c r="P334" s="29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</row>
    <row r="335" spans="2:47" s="28" customFormat="1" x14ac:dyDescent="0.3">
      <c r="B335" s="36"/>
      <c r="C335" s="36"/>
      <c r="D335" s="37"/>
      <c r="E335" s="191"/>
      <c r="F335" s="191"/>
      <c r="G335" s="51"/>
      <c r="H335" s="52"/>
      <c r="I335" s="52"/>
      <c r="J335" s="52"/>
      <c r="K335" s="52"/>
      <c r="L335" s="52"/>
      <c r="M335" s="52"/>
      <c r="N335" s="344"/>
      <c r="O335" s="53"/>
      <c r="P335" s="29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</row>
    <row r="336" spans="2:47" s="28" customFormat="1" x14ac:dyDescent="0.3">
      <c r="B336" s="36"/>
      <c r="C336" s="36"/>
      <c r="D336" s="37"/>
      <c r="E336" s="191"/>
      <c r="F336" s="191"/>
      <c r="G336" s="51"/>
      <c r="H336" s="52"/>
      <c r="I336" s="52"/>
      <c r="J336" s="52"/>
      <c r="K336" s="52"/>
      <c r="L336" s="52"/>
      <c r="M336" s="52"/>
      <c r="N336" s="344"/>
      <c r="O336" s="53"/>
      <c r="P336" s="29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</row>
    <row r="337" spans="2:47" s="28" customFormat="1" x14ac:dyDescent="0.3">
      <c r="B337" s="36"/>
      <c r="C337" s="36"/>
      <c r="D337" s="37"/>
      <c r="E337" s="191"/>
      <c r="F337" s="191"/>
      <c r="G337" s="51"/>
      <c r="H337" s="52"/>
      <c r="I337" s="52"/>
      <c r="J337" s="52"/>
      <c r="K337" s="52"/>
      <c r="L337" s="52"/>
      <c r="M337" s="52"/>
      <c r="N337" s="344"/>
      <c r="O337" s="53"/>
      <c r="P337" s="29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</row>
    <row r="338" spans="2:47" s="28" customFormat="1" x14ac:dyDescent="0.3">
      <c r="B338" s="36"/>
      <c r="C338" s="36"/>
      <c r="D338" s="37"/>
      <c r="E338" s="191"/>
      <c r="F338" s="191"/>
      <c r="G338" s="51"/>
      <c r="H338" s="52"/>
      <c r="I338" s="52"/>
      <c r="J338" s="52"/>
      <c r="K338" s="52"/>
      <c r="L338" s="52"/>
      <c r="M338" s="52"/>
      <c r="N338" s="344"/>
      <c r="O338" s="53"/>
      <c r="P338" s="29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</row>
    <row r="339" spans="2:47" s="28" customFormat="1" x14ac:dyDescent="0.3">
      <c r="B339" s="36"/>
      <c r="C339" s="36"/>
      <c r="D339" s="37"/>
      <c r="E339" s="191"/>
      <c r="F339" s="191"/>
      <c r="G339" s="51"/>
      <c r="H339" s="52"/>
      <c r="I339" s="52"/>
      <c r="J339" s="52"/>
      <c r="K339" s="52"/>
      <c r="L339" s="52"/>
      <c r="M339" s="52"/>
      <c r="N339" s="344"/>
      <c r="O339" s="53"/>
      <c r="P339" s="29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</row>
    <row r="340" spans="2:47" s="28" customFormat="1" x14ac:dyDescent="0.3">
      <c r="B340" s="36"/>
      <c r="C340" s="36"/>
      <c r="D340" s="37"/>
      <c r="E340" s="191"/>
      <c r="F340" s="191"/>
      <c r="G340" s="51"/>
      <c r="H340" s="52"/>
      <c r="I340" s="52"/>
      <c r="J340" s="52"/>
      <c r="K340" s="52"/>
      <c r="L340" s="52"/>
      <c r="M340" s="52"/>
      <c r="N340" s="344"/>
      <c r="O340" s="53"/>
      <c r="P340" s="29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</row>
    <row r="341" spans="2:47" s="28" customFormat="1" x14ac:dyDescent="0.3">
      <c r="B341" s="36"/>
      <c r="C341" s="36"/>
      <c r="D341" s="37"/>
      <c r="E341" s="191"/>
      <c r="F341" s="191"/>
      <c r="G341" s="51"/>
      <c r="H341" s="52"/>
      <c r="I341" s="52"/>
      <c r="J341" s="52"/>
      <c r="K341" s="52"/>
      <c r="L341" s="52"/>
      <c r="M341" s="52"/>
      <c r="N341" s="344"/>
      <c r="O341" s="53"/>
      <c r="P341" s="29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</row>
    <row r="342" spans="2:47" s="28" customFormat="1" x14ac:dyDescent="0.3">
      <c r="B342" s="36"/>
      <c r="C342" s="36"/>
      <c r="D342" s="37"/>
      <c r="E342" s="191"/>
      <c r="F342" s="191"/>
      <c r="G342" s="51"/>
      <c r="H342" s="52"/>
      <c r="I342" s="52"/>
      <c r="J342" s="52"/>
      <c r="K342" s="52"/>
      <c r="L342" s="52"/>
      <c r="M342" s="52"/>
      <c r="N342" s="344"/>
      <c r="O342" s="53"/>
      <c r="P342" s="29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</row>
    <row r="343" spans="2:47" s="28" customFormat="1" x14ac:dyDescent="0.3">
      <c r="B343" s="36"/>
      <c r="C343" s="36"/>
      <c r="D343" s="37"/>
      <c r="E343" s="191"/>
      <c r="F343" s="191"/>
      <c r="G343" s="51"/>
      <c r="H343" s="52"/>
      <c r="I343" s="52"/>
      <c r="J343" s="52"/>
      <c r="K343" s="52"/>
      <c r="L343" s="52"/>
      <c r="M343" s="52"/>
      <c r="N343" s="344"/>
      <c r="O343" s="53"/>
      <c r="P343" s="29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</row>
    <row r="344" spans="2:47" s="28" customFormat="1" x14ac:dyDescent="0.3">
      <c r="B344" s="36"/>
      <c r="C344" s="36"/>
      <c r="D344" s="37"/>
      <c r="E344" s="191"/>
      <c r="F344" s="191"/>
      <c r="G344" s="51"/>
      <c r="H344" s="52"/>
      <c r="I344" s="52"/>
      <c r="J344" s="52"/>
      <c r="K344" s="52"/>
      <c r="L344" s="52"/>
      <c r="M344" s="52"/>
      <c r="N344" s="344"/>
      <c r="O344" s="53"/>
      <c r="P344" s="29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</row>
    <row r="345" spans="2:47" s="28" customFormat="1" x14ac:dyDescent="0.3">
      <c r="B345" s="36"/>
      <c r="C345" s="36"/>
      <c r="D345" s="37"/>
      <c r="E345" s="191"/>
      <c r="F345" s="191"/>
      <c r="G345" s="51"/>
      <c r="H345" s="52"/>
      <c r="I345" s="52"/>
      <c r="J345" s="52"/>
      <c r="K345" s="52"/>
      <c r="L345" s="52"/>
      <c r="M345" s="52"/>
      <c r="N345" s="344"/>
      <c r="O345" s="53"/>
      <c r="P345" s="29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</row>
    <row r="346" spans="2:47" s="28" customFormat="1" x14ac:dyDescent="0.3">
      <c r="B346" s="36"/>
      <c r="C346" s="36"/>
      <c r="D346" s="37"/>
      <c r="E346" s="191"/>
      <c r="F346" s="191"/>
      <c r="G346" s="51"/>
      <c r="H346" s="52"/>
      <c r="I346" s="52"/>
      <c r="J346" s="52"/>
      <c r="K346" s="52"/>
      <c r="L346" s="52"/>
      <c r="M346" s="52"/>
      <c r="N346" s="344"/>
      <c r="O346" s="53"/>
      <c r="P346" s="29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</row>
  </sheetData>
  <sheetProtection password="B9AE" sheet="1" objects="1" scenarios="1"/>
  <mergeCells count="21">
    <mergeCell ref="H13:H14"/>
    <mergeCell ref="Q13:Q14"/>
    <mergeCell ref="O13:O14"/>
    <mergeCell ref="N12:Q12"/>
    <mergeCell ref="N13:N14"/>
    <mergeCell ref="O2:P3"/>
    <mergeCell ref="Q2:Q3"/>
    <mergeCell ref="B6:C6"/>
    <mergeCell ref="B1:Q1"/>
    <mergeCell ref="I13:I14"/>
    <mergeCell ref="O6:P6"/>
    <mergeCell ref="B4:C4"/>
    <mergeCell ref="B7:C7"/>
    <mergeCell ref="B13:B14"/>
    <mergeCell ref="C13:C14"/>
    <mergeCell ref="F13:F14"/>
    <mergeCell ref="B8:C8"/>
    <mergeCell ref="D13:D14"/>
    <mergeCell ref="G13:G14"/>
    <mergeCell ref="P13:P14"/>
    <mergeCell ref="O9:Q9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2"/>
  <sheetViews>
    <sheetView showGridLines="0" showRowColHeaders="0" tabSelected="1" zoomScale="80" zoomScaleNormal="80" workbookViewId="0">
      <pane xSplit="6" ySplit="13" topLeftCell="G14" activePane="bottomRight" state="frozen"/>
      <selection pane="topRight" activeCell="G1" sqref="G1"/>
      <selection pane="bottomLeft" activeCell="A13" sqref="A13"/>
      <selection pane="bottomRight" activeCell="Z18" sqref="Z18"/>
    </sheetView>
  </sheetViews>
  <sheetFormatPr defaultColWidth="9.109375" defaultRowHeight="10.199999999999999" x14ac:dyDescent="0.2"/>
  <cols>
    <col min="1" max="1" width="1.88671875" style="152" customWidth="1"/>
    <col min="2" max="2" width="3.109375" style="161" bestFit="1" customWidth="1"/>
    <col min="3" max="3" width="16.6640625" style="161" customWidth="1"/>
    <col min="4" max="4" width="58.109375" style="154" customWidth="1"/>
    <col min="5" max="5" width="46.5546875" style="154" hidden="1" customWidth="1"/>
    <col min="6" max="6" width="14.44140625" style="162" hidden="1" customWidth="1"/>
    <col min="7" max="7" width="14.6640625" style="162" customWidth="1"/>
    <col min="8" max="8" width="9.109375" style="162" hidden="1" customWidth="1"/>
    <col min="9" max="9" width="10.5546875" style="162" customWidth="1"/>
    <col min="10" max="13" width="9.109375" style="162" hidden="1" customWidth="1"/>
    <col min="14" max="14" width="9.109375" style="163" hidden="1" customWidth="1"/>
    <col min="15" max="15" width="19" style="326" customWidth="1"/>
    <col min="16" max="16" width="12" style="163" customWidth="1"/>
    <col min="17" max="17" width="17.21875" style="164" customWidth="1"/>
    <col min="18" max="18" width="25.5546875" style="164" customWidth="1"/>
    <col min="19" max="19" width="2.109375" style="14" customWidth="1"/>
    <col min="20" max="20" width="1.6640625" style="4" customWidth="1"/>
    <col min="21" max="63" width="9.109375" style="17"/>
    <col min="64" max="16384" width="9.109375" style="4"/>
  </cols>
  <sheetData>
    <row r="1" spans="1:63" s="7" customFormat="1" ht="7.5" customHeight="1" thickBot="1" x14ac:dyDescent="0.35">
      <c r="A1" s="142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143"/>
      <c r="S1" s="143"/>
      <c r="T1" s="16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7" customFormat="1" ht="45.6" customHeight="1" x14ac:dyDescent="0.35">
      <c r="A2" s="142"/>
      <c r="B2" s="55"/>
      <c r="C2" s="56"/>
      <c r="D2" s="57" t="s">
        <v>234</v>
      </c>
      <c r="E2" s="144"/>
      <c r="F2" s="144"/>
      <c r="G2" s="144"/>
      <c r="H2" s="144"/>
      <c r="I2" s="144"/>
      <c r="J2" s="144"/>
      <c r="K2" s="144"/>
      <c r="L2" s="144"/>
      <c r="M2" s="144"/>
      <c r="O2" s="505" t="s">
        <v>358</v>
      </c>
      <c r="P2" s="581"/>
      <c r="Q2" s="506"/>
      <c r="R2" s="509"/>
      <c r="S2" s="167"/>
      <c r="T2" s="167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s="7" customFormat="1" ht="25.5" customHeight="1" thickBot="1" x14ac:dyDescent="0.4">
      <c r="A3" s="142"/>
      <c r="B3" s="58"/>
      <c r="C3" s="59"/>
      <c r="D3" s="60" t="s">
        <v>312</v>
      </c>
      <c r="E3" s="144"/>
      <c r="F3" s="144"/>
      <c r="G3" s="144"/>
      <c r="H3" s="144"/>
      <c r="I3" s="144"/>
      <c r="J3" s="144"/>
      <c r="K3" s="144"/>
      <c r="L3" s="144"/>
      <c r="M3" s="144"/>
      <c r="O3" s="507"/>
      <c r="P3" s="582"/>
      <c r="Q3" s="508"/>
      <c r="R3" s="510"/>
      <c r="S3" s="167"/>
      <c r="T3" s="16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s="7" customFormat="1" ht="20.25" customHeight="1" thickBot="1" x14ac:dyDescent="0.4">
      <c r="A4" s="142"/>
      <c r="B4" s="563" t="s">
        <v>240</v>
      </c>
      <c r="C4" s="564"/>
      <c r="D4" s="69">
        <f ca="1">TODAY()</f>
        <v>44951</v>
      </c>
      <c r="E4" s="144"/>
      <c r="F4" s="144"/>
      <c r="G4" s="144"/>
      <c r="H4" s="144"/>
      <c r="I4" s="144"/>
      <c r="J4" s="144"/>
      <c r="K4" s="144"/>
      <c r="L4" s="144"/>
      <c r="M4" s="144"/>
      <c r="O4" s="364"/>
      <c r="P4" s="365"/>
      <c r="Q4" s="365"/>
      <c r="R4" s="145"/>
      <c r="S4" s="45"/>
      <c r="T4" s="167"/>
      <c r="U4" s="3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7" customFormat="1" ht="4.5" customHeight="1" thickBot="1" x14ac:dyDescent="0.4">
      <c r="A5" s="142"/>
      <c r="B5" s="142"/>
      <c r="C5" s="142"/>
      <c r="D5" s="142"/>
      <c r="E5" s="144"/>
      <c r="F5" s="144"/>
      <c r="G5" s="144"/>
      <c r="H5" s="144"/>
      <c r="I5" s="144"/>
      <c r="J5" s="144"/>
      <c r="K5" s="144"/>
      <c r="L5" s="144"/>
      <c r="M5" s="144"/>
      <c r="O5" s="366"/>
      <c r="P5" s="367"/>
      <c r="Q5" s="367"/>
      <c r="R5" s="142"/>
      <c r="S5" s="143"/>
      <c r="T5" s="167"/>
      <c r="U5" s="3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7" customFormat="1" ht="31.2" customHeight="1" thickBot="1" x14ac:dyDescent="0.4">
      <c r="A6" s="142"/>
      <c r="B6" s="572" t="s">
        <v>237</v>
      </c>
      <c r="C6" s="573"/>
      <c r="D6" s="68"/>
      <c r="E6" s="144"/>
      <c r="F6" s="144"/>
      <c r="G6" s="142"/>
      <c r="H6" s="144"/>
      <c r="I6" s="144"/>
      <c r="J6" s="144"/>
      <c r="K6" s="144"/>
      <c r="L6" s="144"/>
      <c r="M6" s="144"/>
      <c r="O6" s="574" t="s">
        <v>359</v>
      </c>
      <c r="P6" s="575"/>
      <c r="Q6" s="576"/>
      <c r="R6" s="346">
        <f ca="1">IF(I8="piątek",D4+3,IF(I8="czwartek",D4+4,D4+2))</f>
        <v>44953</v>
      </c>
      <c r="S6" s="167"/>
      <c r="T6" s="167"/>
      <c r="U6" s="3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7" customFormat="1" ht="26.25" customHeight="1" thickBot="1" x14ac:dyDescent="0.4">
      <c r="A7" s="142"/>
      <c r="B7" s="577" t="s">
        <v>652</v>
      </c>
      <c r="C7" s="578"/>
      <c r="D7" s="67"/>
      <c r="E7" s="144"/>
      <c r="F7" s="144"/>
      <c r="G7" s="144"/>
      <c r="H7" s="144"/>
      <c r="I7" s="144"/>
      <c r="J7" s="144"/>
      <c r="K7" s="144"/>
      <c r="L7" s="144"/>
      <c r="M7" s="144"/>
      <c r="N7" s="147"/>
      <c r="O7" s="324"/>
      <c r="P7" s="148"/>
      <c r="Q7" s="579" t="s">
        <v>650</v>
      </c>
      <c r="R7" s="143"/>
      <c r="S7" s="146"/>
      <c r="T7" s="16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7" customFormat="1" ht="27.75" customHeight="1" thickBot="1" x14ac:dyDescent="0.4">
      <c r="A8" s="142"/>
      <c r="B8" s="528" t="s">
        <v>668</v>
      </c>
      <c r="C8" s="529"/>
      <c r="D8" s="136"/>
      <c r="E8" s="144"/>
      <c r="F8" s="144"/>
      <c r="G8" s="144"/>
      <c r="H8" s="304"/>
      <c r="I8" s="304"/>
      <c r="J8" s="144"/>
      <c r="K8" s="144"/>
      <c r="L8" s="144"/>
      <c r="M8" s="144"/>
      <c r="N8" s="147"/>
      <c r="O8" s="324"/>
      <c r="P8" s="148"/>
      <c r="Q8" s="580"/>
      <c r="R8" s="143"/>
      <c r="S8" s="143"/>
      <c r="T8" s="16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7" customFormat="1" ht="27.75" customHeight="1" x14ac:dyDescent="0.35">
      <c r="A9" s="142"/>
      <c r="B9" s="135"/>
      <c r="C9" s="135"/>
      <c r="D9" s="306"/>
      <c r="E9" s="144"/>
      <c r="F9" s="144"/>
      <c r="G9" s="144"/>
      <c r="H9" s="304"/>
      <c r="I9" s="304"/>
      <c r="J9" s="144"/>
      <c r="K9" s="144"/>
      <c r="L9" s="144"/>
      <c r="M9" s="144"/>
      <c r="N9" s="147"/>
      <c r="O9" s="324"/>
      <c r="P9" s="148"/>
      <c r="Q9" s="305"/>
      <c r="R9" s="143"/>
      <c r="S9" s="143"/>
      <c r="T9" s="1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</row>
    <row r="10" spans="1:63" s="9" customFormat="1" ht="12.75" customHeight="1" thickBot="1" x14ac:dyDescent="0.4">
      <c r="A10" s="150"/>
      <c r="B10" s="135"/>
      <c r="C10" s="135"/>
      <c r="D10" s="151"/>
      <c r="E10" s="144"/>
      <c r="F10" s="144"/>
      <c r="G10" s="144"/>
      <c r="H10" s="304"/>
      <c r="I10" s="304"/>
      <c r="J10" s="144"/>
      <c r="K10" s="144"/>
      <c r="L10" s="144"/>
      <c r="M10" s="144"/>
      <c r="N10" s="147"/>
      <c r="O10" s="324"/>
      <c r="P10" s="148"/>
      <c r="Q10" s="143"/>
      <c r="R10" s="143"/>
      <c r="S10" s="143"/>
      <c r="T10" s="16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</row>
    <row r="11" spans="1:63" ht="21.6" customHeight="1" thickBot="1" x14ac:dyDescent="0.25">
      <c r="B11" s="562"/>
      <c r="C11" s="562"/>
      <c r="D11" s="562"/>
      <c r="E11" s="137"/>
      <c r="F11" s="138"/>
      <c r="G11" s="138"/>
      <c r="H11" s="138"/>
      <c r="I11" s="352" t="s">
        <v>243</v>
      </c>
      <c r="J11" s="353"/>
      <c r="K11" s="353"/>
      <c r="L11" s="353"/>
      <c r="M11" s="353"/>
      <c r="N11" s="354"/>
      <c r="O11" s="541" t="s">
        <v>244</v>
      </c>
      <c r="P11" s="542"/>
      <c r="Q11" s="542"/>
      <c r="R11" s="543"/>
      <c r="S11" s="168"/>
      <c r="T11" s="169"/>
    </row>
    <row r="12" spans="1:63" ht="20.25" customHeight="1" thickTop="1" x14ac:dyDescent="0.2">
      <c r="B12" s="565" t="s">
        <v>82</v>
      </c>
      <c r="C12" s="567" t="s">
        <v>0</v>
      </c>
      <c r="D12" s="569" t="s">
        <v>1</v>
      </c>
      <c r="E12" s="560" t="s">
        <v>175</v>
      </c>
      <c r="F12" s="552" t="s">
        <v>233</v>
      </c>
      <c r="G12" s="556" t="s">
        <v>2</v>
      </c>
      <c r="H12" s="532" t="s">
        <v>257</v>
      </c>
      <c r="I12" s="537" t="s">
        <v>236</v>
      </c>
      <c r="J12" s="558" t="s">
        <v>62</v>
      </c>
      <c r="K12" s="547" t="s">
        <v>63</v>
      </c>
      <c r="L12" s="547" t="s">
        <v>3</v>
      </c>
      <c r="M12" s="547" t="s">
        <v>4</v>
      </c>
      <c r="N12" s="549" t="s">
        <v>101</v>
      </c>
      <c r="O12" s="554" t="s">
        <v>649</v>
      </c>
      <c r="P12" s="551" t="s">
        <v>242</v>
      </c>
      <c r="Q12" s="534" t="s">
        <v>236</v>
      </c>
      <c r="R12" s="539" t="s">
        <v>235</v>
      </c>
      <c r="S12" s="160"/>
      <c r="T12" s="169"/>
    </row>
    <row r="13" spans="1:63" ht="9.75" customHeight="1" thickBot="1" x14ac:dyDescent="0.25">
      <c r="B13" s="566"/>
      <c r="C13" s="568"/>
      <c r="D13" s="570"/>
      <c r="E13" s="561"/>
      <c r="F13" s="553"/>
      <c r="G13" s="557"/>
      <c r="H13" s="533"/>
      <c r="I13" s="538"/>
      <c r="J13" s="559"/>
      <c r="K13" s="548"/>
      <c r="L13" s="548"/>
      <c r="M13" s="548"/>
      <c r="N13" s="550"/>
      <c r="O13" s="555"/>
      <c r="P13" s="551"/>
      <c r="Q13" s="535"/>
      <c r="R13" s="539"/>
      <c r="S13" s="160"/>
      <c r="T13" s="169"/>
    </row>
    <row r="14" spans="1:63" ht="16.8" customHeight="1" x14ac:dyDescent="0.2">
      <c r="B14" s="78"/>
      <c r="C14" s="79" t="s">
        <v>5</v>
      </c>
      <c r="D14" s="79" t="s">
        <v>52</v>
      </c>
      <c r="E14" s="194"/>
      <c r="F14" s="153"/>
      <c r="G14" s="80" t="s">
        <v>5</v>
      </c>
      <c r="H14" s="134"/>
      <c r="I14" s="140" t="s">
        <v>5</v>
      </c>
      <c r="J14" s="139" t="s">
        <v>5</v>
      </c>
      <c r="K14" s="80" t="s">
        <v>5</v>
      </c>
      <c r="L14" s="80" t="s">
        <v>5</v>
      </c>
      <c r="M14" s="80" t="s">
        <v>5</v>
      </c>
      <c r="N14" s="134"/>
      <c r="O14" s="323" t="s">
        <v>5</v>
      </c>
      <c r="P14" s="321"/>
      <c r="Q14" s="173"/>
      <c r="R14" s="322"/>
      <c r="S14" s="152"/>
      <c r="T14" s="169"/>
    </row>
    <row r="15" spans="1:63" s="390" customFormat="1" ht="16.8" customHeight="1" x14ac:dyDescent="0.3">
      <c r="A15" s="296"/>
      <c r="B15" s="213">
        <v>1</v>
      </c>
      <c r="C15" s="64" t="s">
        <v>26</v>
      </c>
      <c r="D15" s="391" t="s">
        <v>169</v>
      </c>
      <c r="E15" s="392">
        <v>30000023</v>
      </c>
      <c r="F15" s="281" t="s">
        <v>258</v>
      </c>
      <c r="G15" s="64" t="s">
        <v>84</v>
      </c>
      <c r="H15" s="110">
        <v>25</v>
      </c>
      <c r="I15" s="393" t="s">
        <v>261</v>
      </c>
      <c r="J15" s="273">
        <v>1</v>
      </c>
      <c r="K15" s="64">
        <v>40</v>
      </c>
      <c r="L15" s="64">
        <v>8</v>
      </c>
      <c r="M15" s="64">
        <v>8</v>
      </c>
      <c r="N15" s="110">
        <f>J15*K15</f>
        <v>40</v>
      </c>
      <c r="O15" s="394"/>
      <c r="P15" s="493">
        <f>Q15*J15*H15</f>
        <v>0</v>
      </c>
      <c r="Q15" s="269">
        <v>0</v>
      </c>
      <c r="R15" s="498">
        <f t="shared" ref="R15:R16" si="0">IFERROR(Q15/K15,"-")</f>
        <v>0</v>
      </c>
      <c r="S15" s="296"/>
      <c r="T15" s="388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</row>
    <row r="16" spans="1:63" s="390" customFormat="1" ht="16.8" customHeight="1" x14ac:dyDescent="0.3">
      <c r="A16" s="296"/>
      <c r="B16" s="213">
        <v>2</v>
      </c>
      <c r="C16" s="64" t="s">
        <v>26</v>
      </c>
      <c r="D16" s="391" t="s">
        <v>170</v>
      </c>
      <c r="E16" s="392">
        <v>30000022</v>
      </c>
      <c r="F16" s="281" t="s">
        <v>258</v>
      </c>
      <c r="G16" s="64" t="s">
        <v>85</v>
      </c>
      <c r="H16" s="110">
        <v>10</v>
      </c>
      <c r="I16" s="393" t="s">
        <v>261</v>
      </c>
      <c r="J16" s="273">
        <v>1</v>
      </c>
      <c r="K16" s="64">
        <v>70</v>
      </c>
      <c r="L16" s="64">
        <v>7</v>
      </c>
      <c r="M16" s="64">
        <v>10</v>
      </c>
      <c r="N16" s="110">
        <f>J16*K16</f>
        <v>70</v>
      </c>
      <c r="O16" s="394"/>
      <c r="P16" s="493">
        <f>Q16*J16*H16</f>
        <v>0</v>
      </c>
      <c r="Q16" s="269">
        <v>0</v>
      </c>
      <c r="R16" s="498">
        <f t="shared" si="0"/>
        <v>0</v>
      </c>
      <c r="S16" s="296"/>
      <c r="T16" s="388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</row>
    <row r="17" spans="1:63" s="390" customFormat="1" ht="16.8" customHeight="1" thickBot="1" x14ac:dyDescent="0.35">
      <c r="A17" s="296"/>
      <c r="B17" s="216">
        <v>3</v>
      </c>
      <c r="C17" s="395" t="s">
        <v>9</v>
      </c>
      <c r="D17" s="396" t="s">
        <v>350</v>
      </c>
      <c r="E17" s="397" t="s">
        <v>351</v>
      </c>
      <c r="F17" s="398" t="s">
        <v>260</v>
      </c>
      <c r="G17" s="395" t="s">
        <v>352</v>
      </c>
      <c r="H17" s="219"/>
      <c r="I17" s="399" t="s">
        <v>261</v>
      </c>
      <c r="J17" s="400">
        <v>1</v>
      </c>
      <c r="K17" s="395">
        <v>285</v>
      </c>
      <c r="L17" s="395">
        <v>19</v>
      </c>
      <c r="M17" s="395">
        <v>15</v>
      </c>
      <c r="N17" s="110">
        <f>J17*K17</f>
        <v>285</v>
      </c>
      <c r="O17" s="394">
        <v>5904716010542</v>
      </c>
      <c r="P17" s="494">
        <f>IFERROR(Q17*J17,"-")</f>
        <v>0</v>
      </c>
      <c r="Q17" s="269">
        <v>0</v>
      </c>
      <c r="R17" s="498">
        <f>IFERROR(Q17/K17,"-")</f>
        <v>0</v>
      </c>
      <c r="S17" s="296"/>
      <c r="T17" s="388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</row>
    <row r="18" spans="1:63" s="390" customFormat="1" ht="16.8" customHeight="1" x14ac:dyDescent="0.3">
      <c r="A18" s="296"/>
      <c r="B18" s="78"/>
      <c r="C18" s="79" t="s">
        <v>5</v>
      </c>
      <c r="D18" s="79" t="s">
        <v>27</v>
      </c>
      <c r="E18" s="194"/>
      <c r="F18" s="153"/>
      <c r="G18" s="234" t="s">
        <v>5</v>
      </c>
      <c r="H18" s="275"/>
      <c r="I18" s="401" t="s">
        <v>5</v>
      </c>
      <c r="J18" s="274" t="s">
        <v>5</v>
      </c>
      <c r="K18" s="234" t="s">
        <v>5</v>
      </c>
      <c r="L18" s="234" t="s">
        <v>5</v>
      </c>
      <c r="M18" s="234" t="s">
        <v>5</v>
      </c>
      <c r="N18" s="275"/>
      <c r="O18" s="402"/>
      <c r="P18" s="495"/>
      <c r="Q18" s="270"/>
      <c r="R18" s="499"/>
      <c r="S18" s="403"/>
      <c r="T18" s="388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</row>
    <row r="19" spans="1:63" s="390" customFormat="1" ht="16.8" customHeight="1" x14ac:dyDescent="0.3">
      <c r="A19" s="296"/>
      <c r="B19" s="378"/>
      <c r="C19" s="379" t="s">
        <v>5</v>
      </c>
      <c r="D19" s="379" t="s">
        <v>65</v>
      </c>
      <c r="E19" s="380"/>
      <c r="F19" s="381"/>
      <c r="G19" s="382" t="s">
        <v>5</v>
      </c>
      <c r="H19" s="383"/>
      <c r="I19" s="384" t="s">
        <v>5</v>
      </c>
      <c r="J19" s="385" t="s">
        <v>5</v>
      </c>
      <c r="K19" s="382" t="s">
        <v>5</v>
      </c>
      <c r="L19" s="382" t="s">
        <v>5</v>
      </c>
      <c r="M19" s="382" t="s">
        <v>5</v>
      </c>
      <c r="N19" s="383"/>
      <c r="O19" s="386"/>
      <c r="P19" s="496"/>
      <c r="Q19" s="387"/>
      <c r="R19" s="500"/>
      <c r="S19" s="296"/>
      <c r="T19" s="388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</row>
    <row r="20" spans="1:63" s="390" customFormat="1" ht="16.8" customHeight="1" x14ac:dyDescent="0.3">
      <c r="A20" s="296"/>
      <c r="B20" s="292">
        <v>4</v>
      </c>
      <c r="C20" s="77" t="s">
        <v>174</v>
      </c>
      <c r="D20" s="404" t="s">
        <v>115</v>
      </c>
      <c r="E20" s="392" t="s">
        <v>214</v>
      </c>
      <c r="F20" s="281" t="s">
        <v>260</v>
      </c>
      <c r="G20" s="77" t="s">
        <v>28</v>
      </c>
      <c r="H20" s="108"/>
      <c r="I20" s="405" t="s">
        <v>248</v>
      </c>
      <c r="J20" s="272">
        <v>12</v>
      </c>
      <c r="K20" s="77">
        <v>60</v>
      </c>
      <c r="L20" s="77">
        <v>5</v>
      </c>
      <c r="M20" s="77">
        <v>12</v>
      </c>
      <c r="N20" s="108">
        <f>J20*K20</f>
        <v>720</v>
      </c>
      <c r="O20" s="406">
        <v>5907809284219</v>
      </c>
      <c r="P20" s="494">
        <f t="shared" ref="P20:P21" si="1">IFERROR(Q20*J20,"-")</f>
        <v>0</v>
      </c>
      <c r="Q20" s="269">
        <v>0</v>
      </c>
      <c r="R20" s="498">
        <f t="shared" ref="R20:R21" si="2">IFERROR(Q20/K20,"-")</f>
        <v>0</v>
      </c>
      <c r="S20" s="296"/>
      <c r="T20" s="388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</row>
    <row r="21" spans="1:63" s="390" customFormat="1" ht="16.8" customHeight="1" x14ac:dyDescent="0.3">
      <c r="A21" s="296"/>
      <c r="B21" s="292">
        <v>5</v>
      </c>
      <c r="C21" s="77" t="s">
        <v>174</v>
      </c>
      <c r="D21" s="404" t="s">
        <v>116</v>
      </c>
      <c r="E21" s="392" t="s">
        <v>215</v>
      </c>
      <c r="F21" s="281" t="s">
        <v>260</v>
      </c>
      <c r="G21" s="77" t="s">
        <v>28</v>
      </c>
      <c r="H21" s="108"/>
      <c r="I21" s="405" t="s">
        <v>248</v>
      </c>
      <c r="J21" s="272">
        <v>12</v>
      </c>
      <c r="K21" s="77">
        <v>60</v>
      </c>
      <c r="L21" s="77">
        <v>5</v>
      </c>
      <c r="M21" s="77">
        <v>12</v>
      </c>
      <c r="N21" s="108">
        <f>J21*K21</f>
        <v>720</v>
      </c>
      <c r="O21" s="406">
        <v>5907809284271</v>
      </c>
      <c r="P21" s="494">
        <f t="shared" si="1"/>
        <v>0</v>
      </c>
      <c r="Q21" s="269">
        <v>0</v>
      </c>
      <c r="R21" s="498">
        <f t="shared" si="2"/>
        <v>0</v>
      </c>
      <c r="S21" s="296"/>
      <c r="T21" s="388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</row>
    <row r="22" spans="1:63" s="390" customFormat="1" ht="16.8" customHeight="1" x14ac:dyDescent="0.3">
      <c r="A22" s="296"/>
      <c r="B22" s="378"/>
      <c r="C22" s="379"/>
      <c r="D22" s="379" t="s">
        <v>89</v>
      </c>
      <c r="E22" s="380"/>
      <c r="F22" s="407"/>
      <c r="G22" s="382" t="s">
        <v>5</v>
      </c>
      <c r="H22" s="383"/>
      <c r="I22" s="384" t="s">
        <v>5</v>
      </c>
      <c r="J22" s="385" t="s">
        <v>5</v>
      </c>
      <c r="K22" s="382" t="s">
        <v>5</v>
      </c>
      <c r="L22" s="382" t="s">
        <v>5</v>
      </c>
      <c r="M22" s="382" t="s">
        <v>5</v>
      </c>
      <c r="N22" s="383"/>
      <c r="O22" s="386" t="s">
        <v>5</v>
      </c>
      <c r="P22" s="496"/>
      <c r="Q22" s="387"/>
      <c r="R22" s="500"/>
      <c r="S22" s="296"/>
      <c r="T22" s="388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</row>
    <row r="23" spans="1:63" s="390" customFormat="1" ht="16.8" customHeight="1" thickBot="1" x14ac:dyDescent="0.35">
      <c r="A23" s="296"/>
      <c r="B23" s="292">
        <v>6</v>
      </c>
      <c r="C23" s="77" t="s">
        <v>53</v>
      </c>
      <c r="D23" s="404" t="s">
        <v>120</v>
      </c>
      <c r="E23" s="392" t="s">
        <v>213</v>
      </c>
      <c r="F23" s="408" t="s">
        <v>260</v>
      </c>
      <c r="G23" s="77" t="s">
        <v>28</v>
      </c>
      <c r="H23" s="108"/>
      <c r="I23" s="405" t="s">
        <v>248</v>
      </c>
      <c r="J23" s="272">
        <v>12</v>
      </c>
      <c r="K23" s="77">
        <v>60</v>
      </c>
      <c r="L23" s="77">
        <v>5</v>
      </c>
      <c r="M23" s="77">
        <v>12</v>
      </c>
      <c r="N23" s="108">
        <f>J23*K23</f>
        <v>720</v>
      </c>
      <c r="O23" s="406">
        <v>5907809284295</v>
      </c>
      <c r="P23" s="494">
        <f>IFERROR(Q23*J23,"-")</f>
        <v>0</v>
      </c>
      <c r="Q23" s="269">
        <v>0</v>
      </c>
      <c r="R23" s="498">
        <f>IFERROR(Q23/K23,"-")</f>
        <v>0</v>
      </c>
      <c r="S23" s="296"/>
      <c r="T23" s="388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</row>
    <row r="24" spans="1:63" s="390" customFormat="1" ht="16.8" customHeight="1" x14ac:dyDescent="0.3">
      <c r="A24" s="296"/>
      <c r="B24" s="78"/>
      <c r="C24" s="79" t="s">
        <v>5</v>
      </c>
      <c r="D24" s="79" t="s">
        <v>29</v>
      </c>
      <c r="E24" s="194"/>
      <c r="F24" s="153"/>
      <c r="G24" s="234" t="s">
        <v>5</v>
      </c>
      <c r="H24" s="275"/>
      <c r="I24" s="401" t="s">
        <v>5</v>
      </c>
      <c r="J24" s="274" t="s">
        <v>5</v>
      </c>
      <c r="K24" s="234" t="s">
        <v>5</v>
      </c>
      <c r="L24" s="234" t="s">
        <v>5</v>
      </c>
      <c r="M24" s="234" t="s">
        <v>5</v>
      </c>
      <c r="N24" s="275"/>
      <c r="O24" s="402"/>
      <c r="P24" s="495"/>
      <c r="Q24" s="270"/>
      <c r="R24" s="499"/>
      <c r="S24" s="409"/>
      <c r="T24" s="410"/>
      <c r="U24" s="411"/>
      <c r="V24" s="411"/>
      <c r="W24" s="411"/>
      <c r="X24" s="411"/>
      <c r="Y24" s="411"/>
      <c r="Z24" s="411"/>
      <c r="AA24" s="411"/>
      <c r="AB24" s="411"/>
      <c r="AC24" s="411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411"/>
      <c r="AP24" s="411"/>
      <c r="AQ24" s="411"/>
      <c r="AR24" s="411"/>
      <c r="AS24" s="411"/>
      <c r="AT24" s="411"/>
      <c r="AU24" s="411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</row>
    <row r="25" spans="1:63" s="390" customFormat="1" ht="16.8" customHeight="1" x14ac:dyDescent="0.3">
      <c r="A25" s="296"/>
      <c r="B25" s="378"/>
      <c r="C25" s="379" t="s">
        <v>5</v>
      </c>
      <c r="D25" s="379" t="s">
        <v>30</v>
      </c>
      <c r="E25" s="380"/>
      <c r="F25" s="381"/>
      <c r="G25" s="382" t="s">
        <v>5</v>
      </c>
      <c r="H25" s="383"/>
      <c r="I25" s="384" t="s">
        <v>5</v>
      </c>
      <c r="J25" s="385" t="s">
        <v>5</v>
      </c>
      <c r="K25" s="382" t="s">
        <v>5</v>
      </c>
      <c r="L25" s="382" t="s">
        <v>5</v>
      </c>
      <c r="M25" s="382" t="s">
        <v>5</v>
      </c>
      <c r="N25" s="383"/>
      <c r="O25" s="386"/>
      <c r="P25" s="496"/>
      <c r="Q25" s="387"/>
      <c r="R25" s="500"/>
      <c r="S25" s="296"/>
      <c r="T25" s="388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</row>
    <row r="26" spans="1:63" s="390" customFormat="1" ht="16.8" customHeight="1" x14ac:dyDescent="0.3">
      <c r="A26" s="296"/>
      <c r="B26" s="292">
        <v>7</v>
      </c>
      <c r="C26" s="77" t="s">
        <v>90</v>
      </c>
      <c r="D26" s="404" t="s">
        <v>121</v>
      </c>
      <c r="E26" s="392" t="s">
        <v>216</v>
      </c>
      <c r="F26" s="281" t="s">
        <v>258</v>
      </c>
      <c r="G26" s="77" t="s">
        <v>91</v>
      </c>
      <c r="H26" s="108"/>
      <c r="I26" s="405" t="s">
        <v>251</v>
      </c>
      <c r="J26" s="272">
        <v>14</v>
      </c>
      <c r="K26" s="77">
        <v>48</v>
      </c>
      <c r="L26" s="77">
        <v>6</v>
      </c>
      <c r="M26" s="77">
        <v>8</v>
      </c>
      <c r="N26" s="108">
        <f>J26*K26</f>
        <v>672</v>
      </c>
      <c r="O26" s="406">
        <v>5907809284004</v>
      </c>
      <c r="P26" s="494">
        <f t="shared" ref="P26:P27" si="3">IFERROR(Q26*J26,"-")</f>
        <v>0</v>
      </c>
      <c r="Q26" s="269">
        <v>0</v>
      </c>
      <c r="R26" s="498">
        <f t="shared" ref="R26:R27" si="4">IFERROR(Q26/K26,"-")</f>
        <v>0</v>
      </c>
      <c r="S26" s="296"/>
      <c r="T26" s="388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</row>
    <row r="27" spans="1:63" s="390" customFormat="1" ht="16.8" customHeight="1" thickBot="1" x14ac:dyDescent="0.35">
      <c r="A27" s="296"/>
      <c r="B27" s="292">
        <v>8</v>
      </c>
      <c r="C27" s="77" t="s">
        <v>83</v>
      </c>
      <c r="D27" s="404" t="s">
        <v>122</v>
      </c>
      <c r="E27" s="279" t="s">
        <v>219</v>
      </c>
      <c r="F27" s="272" t="s">
        <v>258</v>
      </c>
      <c r="G27" s="77" t="s">
        <v>92</v>
      </c>
      <c r="H27" s="108"/>
      <c r="I27" s="405" t="s">
        <v>248</v>
      </c>
      <c r="J27" s="272">
        <v>12</v>
      </c>
      <c r="K27" s="77">
        <v>40</v>
      </c>
      <c r="L27" s="77">
        <v>5</v>
      </c>
      <c r="M27" s="77">
        <v>8</v>
      </c>
      <c r="N27" s="108">
        <f>J27*K27</f>
        <v>480</v>
      </c>
      <c r="O27" s="406"/>
      <c r="P27" s="494">
        <f t="shared" si="3"/>
        <v>0</v>
      </c>
      <c r="Q27" s="269">
        <v>0</v>
      </c>
      <c r="R27" s="498">
        <f t="shared" si="4"/>
        <v>0</v>
      </c>
      <c r="S27" s="296"/>
      <c r="T27" s="388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</row>
    <row r="28" spans="1:63" s="390" customFormat="1" ht="16.8" customHeight="1" x14ac:dyDescent="0.3">
      <c r="A28" s="296"/>
      <c r="B28" s="78"/>
      <c r="C28" s="79" t="s">
        <v>5</v>
      </c>
      <c r="D28" s="79" t="s">
        <v>34</v>
      </c>
      <c r="E28" s="194"/>
      <c r="F28" s="153"/>
      <c r="G28" s="234" t="s">
        <v>5</v>
      </c>
      <c r="H28" s="275"/>
      <c r="I28" s="401" t="s">
        <v>5</v>
      </c>
      <c r="J28" s="274" t="s">
        <v>5</v>
      </c>
      <c r="K28" s="234" t="s">
        <v>5</v>
      </c>
      <c r="L28" s="234" t="s">
        <v>5</v>
      </c>
      <c r="M28" s="234" t="s">
        <v>5</v>
      </c>
      <c r="N28" s="275"/>
      <c r="O28" s="402" t="s">
        <v>5</v>
      </c>
      <c r="P28" s="495"/>
      <c r="Q28" s="270"/>
      <c r="R28" s="499"/>
      <c r="S28" s="296"/>
      <c r="T28" s="388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</row>
    <row r="29" spans="1:63" s="390" customFormat="1" ht="16.8" customHeight="1" x14ac:dyDescent="0.3">
      <c r="A29" s="296"/>
      <c r="B29" s="378"/>
      <c r="C29" s="379" t="s">
        <v>5</v>
      </c>
      <c r="D29" s="379" t="s">
        <v>94</v>
      </c>
      <c r="E29" s="380"/>
      <c r="F29" s="381"/>
      <c r="G29" s="382" t="s">
        <v>5</v>
      </c>
      <c r="H29" s="383"/>
      <c r="I29" s="384" t="s">
        <v>5</v>
      </c>
      <c r="J29" s="385" t="s">
        <v>5</v>
      </c>
      <c r="K29" s="382" t="s">
        <v>5</v>
      </c>
      <c r="L29" s="382" t="s">
        <v>5</v>
      </c>
      <c r="M29" s="382" t="s">
        <v>5</v>
      </c>
      <c r="N29" s="383"/>
      <c r="O29" s="386" t="s">
        <v>5</v>
      </c>
      <c r="P29" s="496"/>
      <c r="Q29" s="387"/>
      <c r="R29" s="500"/>
      <c r="S29" s="296"/>
      <c r="T29" s="388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</row>
    <row r="30" spans="1:63" s="390" customFormat="1" ht="16.8" customHeight="1" x14ac:dyDescent="0.3">
      <c r="A30" s="296"/>
      <c r="B30" s="210">
        <v>9</v>
      </c>
      <c r="C30" s="64" t="s">
        <v>83</v>
      </c>
      <c r="D30" s="391" t="s">
        <v>123</v>
      </c>
      <c r="E30" s="392" t="s">
        <v>208</v>
      </c>
      <c r="F30" s="281"/>
      <c r="G30" s="64" t="s">
        <v>40</v>
      </c>
      <c r="H30" s="110">
        <v>2.7</v>
      </c>
      <c r="I30" s="393" t="s">
        <v>262</v>
      </c>
      <c r="J30" s="273">
        <v>4</v>
      </c>
      <c r="K30" s="64">
        <v>48</v>
      </c>
      <c r="L30" s="64">
        <v>6</v>
      </c>
      <c r="M30" s="64" t="s">
        <v>38</v>
      </c>
      <c r="N30" s="110">
        <f>J30*K30</f>
        <v>192</v>
      </c>
      <c r="O30" s="394">
        <v>250481</v>
      </c>
      <c r="P30" s="493">
        <f t="shared" ref="P30" si="5">Q30*J30*H30</f>
        <v>0</v>
      </c>
      <c r="Q30" s="269">
        <v>0</v>
      </c>
      <c r="R30" s="498">
        <f t="shared" ref="R30" si="6">IFERROR(Q30/K30,"-")</f>
        <v>0</v>
      </c>
      <c r="S30" s="296"/>
      <c r="T30" s="388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</row>
    <row r="31" spans="1:63" s="390" customFormat="1" ht="16.8" customHeight="1" x14ac:dyDescent="0.3">
      <c r="A31" s="296"/>
      <c r="B31" s="378"/>
      <c r="C31" s="379" t="s">
        <v>5</v>
      </c>
      <c r="D31" s="379" t="s">
        <v>96</v>
      </c>
      <c r="E31" s="380"/>
      <c r="F31" s="381"/>
      <c r="G31" s="382" t="s">
        <v>5</v>
      </c>
      <c r="H31" s="383"/>
      <c r="I31" s="384" t="s">
        <v>5</v>
      </c>
      <c r="J31" s="385" t="s">
        <v>5</v>
      </c>
      <c r="K31" s="382" t="s">
        <v>5</v>
      </c>
      <c r="L31" s="382" t="s">
        <v>5</v>
      </c>
      <c r="M31" s="382" t="s">
        <v>5</v>
      </c>
      <c r="N31" s="383"/>
      <c r="O31" s="386" t="s">
        <v>5</v>
      </c>
      <c r="P31" s="496"/>
      <c r="Q31" s="387"/>
      <c r="R31" s="500"/>
      <c r="S31" s="296"/>
      <c r="T31" s="388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</row>
    <row r="32" spans="1:63" s="390" customFormat="1" ht="16.8" customHeight="1" x14ac:dyDescent="0.3">
      <c r="A32" s="296"/>
      <c r="B32" s="213">
        <v>10</v>
      </c>
      <c r="C32" s="64" t="s">
        <v>83</v>
      </c>
      <c r="D32" s="391" t="s">
        <v>124</v>
      </c>
      <c r="E32" s="392" t="s">
        <v>212</v>
      </c>
      <c r="F32" s="281"/>
      <c r="G32" s="64" t="s">
        <v>40</v>
      </c>
      <c r="H32" s="110">
        <v>2.7</v>
      </c>
      <c r="I32" s="393"/>
      <c r="J32" s="273">
        <v>4</v>
      </c>
      <c r="K32" s="64">
        <v>180</v>
      </c>
      <c r="L32" s="64">
        <v>6</v>
      </c>
      <c r="M32" s="64">
        <v>30</v>
      </c>
      <c r="N32" s="110">
        <f>J32*K32</f>
        <v>720</v>
      </c>
      <c r="O32" s="394">
        <v>272097</v>
      </c>
      <c r="P32" s="493">
        <f>Q32*J32*H32</f>
        <v>0</v>
      </c>
      <c r="Q32" s="269">
        <v>0</v>
      </c>
      <c r="R32" s="498">
        <f t="shared" ref="R32:R33" si="7">IFERROR(Q32/K32,"-")</f>
        <v>0</v>
      </c>
      <c r="S32" s="296"/>
      <c r="T32" s="388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</row>
    <row r="33" spans="1:63" s="416" customFormat="1" ht="16.8" customHeight="1" x14ac:dyDescent="0.3">
      <c r="A33" s="295"/>
      <c r="B33" s="213">
        <v>11</v>
      </c>
      <c r="C33" s="64" t="s">
        <v>22</v>
      </c>
      <c r="D33" s="391" t="s">
        <v>152</v>
      </c>
      <c r="E33" s="412" t="s">
        <v>212</v>
      </c>
      <c r="F33" s="413"/>
      <c r="G33" s="64" t="s">
        <v>40</v>
      </c>
      <c r="H33" s="110">
        <v>2.7</v>
      </c>
      <c r="I33" s="393" t="s">
        <v>252</v>
      </c>
      <c r="J33" s="273">
        <v>4</v>
      </c>
      <c r="K33" s="64">
        <v>48</v>
      </c>
      <c r="L33" s="64">
        <v>4</v>
      </c>
      <c r="M33" s="64">
        <v>12</v>
      </c>
      <c r="N33" s="110">
        <v>192</v>
      </c>
      <c r="O33" s="394">
        <v>272097</v>
      </c>
      <c r="P33" s="493">
        <f>Q33*J33*H33</f>
        <v>0</v>
      </c>
      <c r="Q33" s="269">
        <v>0</v>
      </c>
      <c r="R33" s="498">
        <f t="shared" si="7"/>
        <v>0</v>
      </c>
      <c r="S33" s="295"/>
      <c r="T33" s="414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</row>
    <row r="34" spans="1:63" s="390" customFormat="1" ht="16.8" customHeight="1" x14ac:dyDescent="0.3">
      <c r="A34" s="296"/>
      <c r="B34" s="378"/>
      <c r="C34" s="379" t="s">
        <v>5</v>
      </c>
      <c r="D34" s="379" t="s">
        <v>35</v>
      </c>
      <c r="E34" s="380"/>
      <c r="F34" s="381"/>
      <c r="G34" s="382" t="s">
        <v>5</v>
      </c>
      <c r="H34" s="383"/>
      <c r="I34" s="384" t="s">
        <v>5</v>
      </c>
      <c r="J34" s="385" t="s">
        <v>5</v>
      </c>
      <c r="K34" s="382" t="s">
        <v>5</v>
      </c>
      <c r="L34" s="382" t="s">
        <v>5</v>
      </c>
      <c r="M34" s="382" t="s">
        <v>5</v>
      </c>
      <c r="N34" s="383"/>
      <c r="O34" s="386" t="s">
        <v>5</v>
      </c>
      <c r="P34" s="496"/>
      <c r="Q34" s="387"/>
      <c r="R34" s="500"/>
      <c r="S34" s="296"/>
      <c r="T34" s="388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</row>
    <row r="35" spans="1:63" s="390" customFormat="1" ht="16.8" customHeight="1" x14ac:dyDescent="0.3">
      <c r="A35" s="296"/>
      <c r="B35" s="213">
        <v>12</v>
      </c>
      <c r="C35" s="64" t="s">
        <v>22</v>
      </c>
      <c r="D35" s="391" t="s">
        <v>171</v>
      </c>
      <c r="E35" s="392" t="s">
        <v>209</v>
      </c>
      <c r="F35" s="281"/>
      <c r="G35" s="64" t="s">
        <v>36</v>
      </c>
      <c r="H35" s="110">
        <v>3</v>
      </c>
      <c r="I35" s="393" t="s">
        <v>262</v>
      </c>
      <c r="J35" s="273">
        <v>4</v>
      </c>
      <c r="K35" s="64">
        <v>48</v>
      </c>
      <c r="L35" s="64">
        <v>4</v>
      </c>
      <c r="M35" s="64">
        <v>12</v>
      </c>
      <c r="N35" s="110">
        <f>J35*K35</f>
        <v>192</v>
      </c>
      <c r="O35" s="394">
        <v>276022</v>
      </c>
      <c r="P35" s="493">
        <f t="shared" ref="P35:P37" si="8">Q35*J35*H35</f>
        <v>0</v>
      </c>
      <c r="Q35" s="269">
        <v>0</v>
      </c>
      <c r="R35" s="498">
        <f t="shared" ref="R35:R37" si="9">IFERROR(Q35/K35,"-")</f>
        <v>0</v>
      </c>
      <c r="S35" s="296"/>
      <c r="T35" s="388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</row>
    <row r="36" spans="1:63" s="390" customFormat="1" ht="16.8" customHeight="1" x14ac:dyDescent="0.3">
      <c r="A36" s="296"/>
      <c r="B36" s="213">
        <v>13</v>
      </c>
      <c r="C36" s="64" t="s">
        <v>22</v>
      </c>
      <c r="D36" s="391" t="s">
        <v>172</v>
      </c>
      <c r="E36" s="392" t="s">
        <v>210</v>
      </c>
      <c r="F36" s="281"/>
      <c r="G36" s="64" t="s">
        <v>36</v>
      </c>
      <c r="H36" s="110">
        <v>3</v>
      </c>
      <c r="I36" s="393" t="s">
        <v>262</v>
      </c>
      <c r="J36" s="273">
        <v>4</v>
      </c>
      <c r="K36" s="64">
        <v>48</v>
      </c>
      <c r="L36" s="64">
        <v>4</v>
      </c>
      <c r="M36" s="64">
        <v>12</v>
      </c>
      <c r="N36" s="110">
        <f>J36*K36</f>
        <v>192</v>
      </c>
      <c r="O36" s="394">
        <v>276023</v>
      </c>
      <c r="P36" s="493">
        <f t="shared" si="8"/>
        <v>0</v>
      </c>
      <c r="Q36" s="269">
        <v>0</v>
      </c>
      <c r="R36" s="498">
        <f t="shared" si="9"/>
        <v>0</v>
      </c>
      <c r="S36" s="296"/>
      <c r="T36" s="388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</row>
    <row r="37" spans="1:63" s="390" customFormat="1" ht="16.8" customHeight="1" x14ac:dyDescent="0.3">
      <c r="A37" s="296"/>
      <c r="B37" s="213">
        <v>14</v>
      </c>
      <c r="C37" s="64" t="s">
        <v>22</v>
      </c>
      <c r="D37" s="391" t="s">
        <v>173</v>
      </c>
      <c r="E37" s="392" t="s">
        <v>211</v>
      </c>
      <c r="F37" s="281"/>
      <c r="G37" s="64" t="s">
        <v>36</v>
      </c>
      <c r="H37" s="110">
        <v>3</v>
      </c>
      <c r="I37" s="393" t="s">
        <v>262</v>
      </c>
      <c r="J37" s="273">
        <v>4</v>
      </c>
      <c r="K37" s="64">
        <v>48</v>
      </c>
      <c r="L37" s="64">
        <v>4</v>
      </c>
      <c r="M37" s="64">
        <v>12</v>
      </c>
      <c r="N37" s="110">
        <f>J37*K37</f>
        <v>192</v>
      </c>
      <c r="O37" s="394">
        <v>276865</v>
      </c>
      <c r="P37" s="493">
        <f t="shared" si="8"/>
        <v>0</v>
      </c>
      <c r="Q37" s="269">
        <v>0</v>
      </c>
      <c r="R37" s="498">
        <f t="shared" si="9"/>
        <v>0</v>
      </c>
      <c r="S37" s="296"/>
      <c r="T37" s="388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</row>
    <row r="38" spans="1:63" s="390" customFormat="1" ht="16.8" customHeight="1" x14ac:dyDescent="0.3">
      <c r="A38" s="296"/>
      <c r="B38" s="378"/>
      <c r="C38" s="379" t="s">
        <v>5</v>
      </c>
      <c r="D38" s="379" t="s">
        <v>41</v>
      </c>
      <c r="E38" s="380"/>
      <c r="F38" s="381"/>
      <c r="G38" s="382" t="s">
        <v>5</v>
      </c>
      <c r="H38" s="383"/>
      <c r="I38" s="384" t="s">
        <v>5</v>
      </c>
      <c r="J38" s="385" t="s">
        <v>5</v>
      </c>
      <c r="K38" s="382" t="s">
        <v>5</v>
      </c>
      <c r="L38" s="382" t="s">
        <v>5</v>
      </c>
      <c r="M38" s="382" t="s">
        <v>5</v>
      </c>
      <c r="N38" s="383"/>
      <c r="O38" s="386"/>
      <c r="P38" s="496"/>
      <c r="Q38" s="387"/>
      <c r="R38" s="500"/>
      <c r="S38" s="296"/>
      <c r="T38" s="388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</row>
    <row r="39" spans="1:63" s="390" customFormat="1" ht="16.8" customHeight="1" x14ac:dyDescent="0.3">
      <c r="A39" s="296"/>
      <c r="B39" s="213">
        <v>15</v>
      </c>
      <c r="C39" s="64" t="s">
        <v>9</v>
      </c>
      <c r="D39" s="391" t="s">
        <v>272</v>
      </c>
      <c r="E39" s="392" t="s">
        <v>217</v>
      </c>
      <c r="F39" s="281"/>
      <c r="G39" s="64" t="s">
        <v>36</v>
      </c>
      <c r="H39" s="110">
        <v>3</v>
      </c>
      <c r="I39" s="393" t="s">
        <v>262</v>
      </c>
      <c r="J39" s="273">
        <v>4</v>
      </c>
      <c r="K39" s="64">
        <v>50</v>
      </c>
      <c r="L39" s="64">
        <v>5</v>
      </c>
      <c r="M39" s="64">
        <v>10</v>
      </c>
      <c r="N39" s="110">
        <f>J39*K39</f>
        <v>200</v>
      </c>
      <c r="O39" s="394">
        <v>274906</v>
      </c>
      <c r="P39" s="493">
        <f>Q39*J39*H39</f>
        <v>0</v>
      </c>
      <c r="Q39" s="269">
        <v>0</v>
      </c>
      <c r="R39" s="498">
        <f>IFERROR(Q39/K39,"-")</f>
        <v>0</v>
      </c>
      <c r="S39" s="296"/>
      <c r="T39" s="388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</row>
    <row r="40" spans="1:63" s="416" customFormat="1" ht="16.8" customHeight="1" x14ac:dyDescent="0.3">
      <c r="A40" s="295"/>
      <c r="B40" s="378"/>
      <c r="C40" s="379" t="s">
        <v>5</v>
      </c>
      <c r="D40" s="379" t="s">
        <v>97</v>
      </c>
      <c r="E40" s="380"/>
      <c r="F40" s="381"/>
      <c r="G40" s="382" t="s">
        <v>5</v>
      </c>
      <c r="H40" s="383"/>
      <c r="I40" s="384" t="s">
        <v>5</v>
      </c>
      <c r="J40" s="385" t="s">
        <v>5</v>
      </c>
      <c r="K40" s="382" t="s">
        <v>5</v>
      </c>
      <c r="L40" s="382" t="s">
        <v>5</v>
      </c>
      <c r="M40" s="382" t="s">
        <v>5</v>
      </c>
      <c r="N40" s="383"/>
      <c r="O40" s="386" t="s">
        <v>5</v>
      </c>
      <c r="P40" s="496"/>
      <c r="Q40" s="387"/>
      <c r="R40" s="500"/>
      <c r="S40" s="295"/>
      <c r="T40" s="414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</row>
    <row r="41" spans="1:63" s="390" customFormat="1" ht="16.8" customHeight="1" thickBot="1" x14ac:dyDescent="0.35">
      <c r="A41" s="296"/>
      <c r="B41" s="101">
        <v>16</v>
      </c>
      <c r="C41" s="66" t="s">
        <v>22</v>
      </c>
      <c r="D41" s="417" t="s">
        <v>117</v>
      </c>
      <c r="E41" s="418" t="s">
        <v>207</v>
      </c>
      <c r="F41" s="408"/>
      <c r="G41" s="66" t="s">
        <v>36</v>
      </c>
      <c r="H41" s="112">
        <v>3</v>
      </c>
      <c r="I41" s="393" t="s">
        <v>262</v>
      </c>
      <c r="J41" s="287">
        <v>4</v>
      </c>
      <c r="K41" s="66">
        <v>48</v>
      </c>
      <c r="L41" s="66">
        <v>4</v>
      </c>
      <c r="M41" s="66">
        <v>12</v>
      </c>
      <c r="N41" s="112">
        <f>J41*K41</f>
        <v>192</v>
      </c>
      <c r="O41" s="419">
        <v>275481</v>
      </c>
      <c r="P41" s="493">
        <f>Q41*J41*H41</f>
        <v>0</v>
      </c>
      <c r="Q41" s="420">
        <v>0</v>
      </c>
      <c r="R41" s="501">
        <f>IFERROR(Q41/K41,"-")</f>
        <v>0</v>
      </c>
      <c r="S41" s="296"/>
      <c r="T41" s="388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</row>
    <row r="42" spans="1:63" s="390" customFormat="1" ht="16.8" customHeight="1" x14ac:dyDescent="0.3">
      <c r="A42" s="296"/>
      <c r="B42" s="78"/>
      <c r="C42" s="79" t="s">
        <v>5</v>
      </c>
      <c r="D42" s="79" t="s">
        <v>98</v>
      </c>
      <c r="E42" s="194"/>
      <c r="F42" s="155"/>
      <c r="G42" s="234" t="s">
        <v>5</v>
      </c>
      <c r="H42" s="275"/>
      <c r="I42" s="401" t="s">
        <v>5</v>
      </c>
      <c r="J42" s="274" t="s">
        <v>5</v>
      </c>
      <c r="K42" s="234" t="s">
        <v>5</v>
      </c>
      <c r="L42" s="234" t="s">
        <v>5</v>
      </c>
      <c r="M42" s="234" t="s">
        <v>5</v>
      </c>
      <c r="N42" s="275"/>
      <c r="O42" s="402"/>
      <c r="P42" s="495"/>
      <c r="Q42" s="270"/>
      <c r="R42" s="499"/>
      <c r="S42" s="296"/>
      <c r="T42" s="388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</row>
    <row r="43" spans="1:63" s="390" customFormat="1" ht="16.8" customHeight="1" x14ac:dyDescent="0.3">
      <c r="A43" s="296"/>
      <c r="B43" s="213">
        <v>17</v>
      </c>
      <c r="C43" s="64" t="s">
        <v>83</v>
      </c>
      <c r="D43" s="391" t="s">
        <v>125</v>
      </c>
      <c r="E43" s="392" t="s">
        <v>220</v>
      </c>
      <c r="F43" s="421" t="s">
        <v>260</v>
      </c>
      <c r="G43" s="64" t="s">
        <v>99</v>
      </c>
      <c r="H43" s="110"/>
      <c r="I43" s="393" t="s">
        <v>263</v>
      </c>
      <c r="J43" s="273">
        <v>5</v>
      </c>
      <c r="K43" s="64">
        <v>40</v>
      </c>
      <c r="L43" s="64">
        <v>5</v>
      </c>
      <c r="M43" s="64">
        <v>8</v>
      </c>
      <c r="N43" s="110">
        <f>J43*K43</f>
        <v>200</v>
      </c>
      <c r="O43" s="394">
        <v>5904716000949</v>
      </c>
      <c r="P43" s="494">
        <f>IFERROR(R43*N43,"-")</f>
        <v>0</v>
      </c>
      <c r="Q43" s="269">
        <v>0</v>
      </c>
      <c r="R43" s="498">
        <f>IFERROR(Q43/K43,"-")</f>
        <v>0</v>
      </c>
      <c r="S43" s="296"/>
      <c r="T43" s="388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</row>
    <row r="44" spans="1:63" s="416" customFormat="1" ht="16.8" customHeight="1" x14ac:dyDescent="0.3">
      <c r="A44" s="295"/>
      <c r="B44" s="213">
        <v>18</v>
      </c>
      <c r="C44" s="64" t="s">
        <v>83</v>
      </c>
      <c r="D44" s="391" t="s">
        <v>126</v>
      </c>
      <c r="E44" s="412">
        <v>30000461</v>
      </c>
      <c r="F44" s="400"/>
      <c r="G44" s="64" t="s">
        <v>100</v>
      </c>
      <c r="H44" s="110">
        <v>3</v>
      </c>
      <c r="I44" s="393" t="s">
        <v>263</v>
      </c>
      <c r="J44" s="273">
        <v>4</v>
      </c>
      <c r="K44" s="64">
        <v>40</v>
      </c>
      <c r="L44" s="64">
        <v>5</v>
      </c>
      <c r="M44" s="64">
        <v>8</v>
      </c>
      <c r="N44" s="110">
        <f t="shared" ref="N44:N53" si="10">J44*K44</f>
        <v>160</v>
      </c>
      <c r="O44" s="394">
        <v>5905477002371</v>
      </c>
      <c r="P44" s="493">
        <f>Q44*J44*H44</f>
        <v>0</v>
      </c>
      <c r="Q44" s="269">
        <v>0</v>
      </c>
      <c r="R44" s="498">
        <f t="shared" ref="R44:R53" si="11">IFERROR(Q44/K44,"-")</f>
        <v>0</v>
      </c>
      <c r="S44" s="295"/>
      <c r="T44" s="414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</row>
    <row r="45" spans="1:63" s="416" customFormat="1" ht="16.8" customHeight="1" x14ac:dyDescent="0.3">
      <c r="A45" s="295"/>
      <c r="B45" s="213">
        <v>19</v>
      </c>
      <c r="C45" s="64" t="s">
        <v>83</v>
      </c>
      <c r="D45" s="391" t="s">
        <v>127</v>
      </c>
      <c r="E45" s="412" t="s">
        <v>231</v>
      </c>
      <c r="F45" s="273" t="s">
        <v>260</v>
      </c>
      <c r="G45" s="64" t="s">
        <v>99</v>
      </c>
      <c r="H45" s="110"/>
      <c r="I45" s="393" t="s">
        <v>263</v>
      </c>
      <c r="J45" s="273">
        <v>5</v>
      </c>
      <c r="K45" s="64">
        <v>40</v>
      </c>
      <c r="L45" s="64">
        <v>5</v>
      </c>
      <c r="M45" s="64">
        <v>8</v>
      </c>
      <c r="N45" s="110">
        <f t="shared" si="10"/>
        <v>200</v>
      </c>
      <c r="O45" s="394">
        <v>5904716007061</v>
      </c>
      <c r="P45" s="494">
        <f t="shared" ref="P45:P53" si="12">IFERROR(R45*N45,"-")</f>
        <v>0</v>
      </c>
      <c r="Q45" s="269">
        <v>0</v>
      </c>
      <c r="R45" s="498">
        <f t="shared" si="11"/>
        <v>0</v>
      </c>
      <c r="S45" s="295"/>
      <c r="T45" s="414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</row>
    <row r="46" spans="1:63" s="416" customFormat="1" ht="16.8" customHeight="1" x14ac:dyDescent="0.3">
      <c r="A46" s="295"/>
      <c r="B46" s="213">
        <v>20</v>
      </c>
      <c r="C46" s="64" t="s">
        <v>83</v>
      </c>
      <c r="D46" s="391" t="s">
        <v>128</v>
      </c>
      <c r="E46" s="412" t="s">
        <v>232</v>
      </c>
      <c r="F46" s="273" t="s">
        <v>260</v>
      </c>
      <c r="G46" s="64" t="s">
        <v>99</v>
      </c>
      <c r="H46" s="110"/>
      <c r="I46" s="393" t="s">
        <v>263</v>
      </c>
      <c r="J46" s="273">
        <v>5</v>
      </c>
      <c r="K46" s="64">
        <v>40</v>
      </c>
      <c r="L46" s="64">
        <v>5</v>
      </c>
      <c r="M46" s="64">
        <v>8</v>
      </c>
      <c r="N46" s="110">
        <f t="shared" si="10"/>
        <v>200</v>
      </c>
      <c r="O46" s="394">
        <v>5904716006552</v>
      </c>
      <c r="P46" s="494">
        <f t="shared" si="12"/>
        <v>0</v>
      </c>
      <c r="Q46" s="269">
        <v>0</v>
      </c>
      <c r="R46" s="498">
        <f t="shared" si="11"/>
        <v>0</v>
      </c>
      <c r="S46" s="295"/>
      <c r="T46" s="414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</row>
    <row r="47" spans="1:63" s="390" customFormat="1" ht="16.8" customHeight="1" x14ac:dyDescent="0.3">
      <c r="A47" s="296"/>
      <c r="B47" s="213">
        <v>21</v>
      </c>
      <c r="C47" s="64" t="s">
        <v>83</v>
      </c>
      <c r="D47" s="391" t="s">
        <v>129</v>
      </c>
      <c r="E47" s="392" t="s">
        <v>221</v>
      </c>
      <c r="F47" s="273" t="s">
        <v>260</v>
      </c>
      <c r="G47" s="64" t="s">
        <v>99</v>
      </c>
      <c r="H47" s="110"/>
      <c r="I47" s="393" t="s">
        <v>263</v>
      </c>
      <c r="J47" s="273">
        <v>5</v>
      </c>
      <c r="K47" s="64">
        <v>40</v>
      </c>
      <c r="L47" s="64">
        <v>5</v>
      </c>
      <c r="M47" s="64">
        <v>8</v>
      </c>
      <c r="N47" s="110">
        <f t="shared" si="10"/>
        <v>200</v>
      </c>
      <c r="O47" s="394">
        <v>5904716006651</v>
      </c>
      <c r="P47" s="494">
        <f t="shared" si="12"/>
        <v>0</v>
      </c>
      <c r="Q47" s="269">
        <v>0</v>
      </c>
      <c r="R47" s="498">
        <f t="shared" si="11"/>
        <v>0</v>
      </c>
      <c r="S47" s="296"/>
      <c r="T47" s="388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</row>
    <row r="48" spans="1:63" s="390" customFormat="1" ht="16.8" customHeight="1" x14ac:dyDescent="0.3">
      <c r="A48" s="296"/>
      <c r="B48" s="213">
        <v>22</v>
      </c>
      <c r="C48" s="64" t="s">
        <v>83</v>
      </c>
      <c r="D48" s="391" t="s">
        <v>130</v>
      </c>
      <c r="E48" s="392" t="s">
        <v>222</v>
      </c>
      <c r="F48" s="273" t="s">
        <v>260</v>
      </c>
      <c r="G48" s="64" t="s">
        <v>99</v>
      </c>
      <c r="H48" s="110"/>
      <c r="I48" s="393" t="s">
        <v>263</v>
      </c>
      <c r="J48" s="273">
        <v>5</v>
      </c>
      <c r="K48" s="64">
        <v>40</v>
      </c>
      <c r="L48" s="64">
        <v>5</v>
      </c>
      <c r="M48" s="64">
        <v>8</v>
      </c>
      <c r="N48" s="110">
        <f t="shared" si="10"/>
        <v>200</v>
      </c>
      <c r="O48" s="394">
        <v>5904716003001</v>
      </c>
      <c r="P48" s="494">
        <f t="shared" si="12"/>
        <v>0</v>
      </c>
      <c r="Q48" s="269">
        <v>0</v>
      </c>
      <c r="R48" s="498">
        <f t="shared" si="11"/>
        <v>0</v>
      </c>
      <c r="S48" s="296"/>
      <c r="T48" s="388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/>
      <c r="BJ48" s="389"/>
      <c r="BK48" s="389"/>
    </row>
    <row r="49" spans="1:63" s="416" customFormat="1" ht="16.8" customHeight="1" x14ac:dyDescent="0.3">
      <c r="A49" s="295"/>
      <c r="B49" s="213">
        <v>23</v>
      </c>
      <c r="C49" s="64" t="s">
        <v>83</v>
      </c>
      <c r="D49" s="391" t="s">
        <v>131</v>
      </c>
      <c r="E49" s="392" t="s">
        <v>223</v>
      </c>
      <c r="F49" s="273" t="s">
        <v>260</v>
      </c>
      <c r="G49" s="64" t="s">
        <v>99</v>
      </c>
      <c r="H49" s="110"/>
      <c r="I49" s="393" t="s">
        <v>263</v>
      </c>
      <c r="J49" s="273">
        <v>5</v>
      </c>
      <c r="K49" s="64">
        <v>40</v>
      </c>
      <c r="L49" s="64">
        <v>5</v>
      </c>
      <c r="M49" s="64">
        <v>8</v>
      </c>
      <c r="N49" s="110">
        <f t="shared" si="10"/>
        <v>200</v>
      </c>
      <c r="O49" s="394">
        <v>5904716006880</v>
      </c>
      <c r="P49" s="494">
        <f t="shared" si="12"/>
        <v>0</v>
      </c>
      <c r="Q49" s="269">
        <v>0</v>
      </c>
      <c r="R49" s="498">
        <f t="shared" si="11"/>
        <v>0</v>
      </c>
      <c r="S49" s="295"/>
      <c r="T49" s="414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</row>
    <row r="50" spans="1:63" s="390" customFormat="1" ht="16.8" customHeight="1" x14ac:dyDescent="0.3">
      <c r="A50" s="296"/>
      <c r="B50" s="213">
        <v>24</v>
      </c>
      <c r="C50" s="64" t="s">
        <v>83</v>
      </c>
      <c r="D50" s="391" t="s">
        <v>132</v>
      </c>
      <c r="E50" s="392" t="s">
        <v>224</v>
      </c>
      <c r="F50" s="273" t="s">
        <v>260</v>
      </c>
      <c r="G50" s="64" t="s">
        <v>99</v>
      </c>
      <c r="H50" s="110"/>
      <c r="I50" s="393" t="s">
        <v>263</v>
      </c>
      <c r="J50" s="273">
        <v>5</v>
      </c>
      <c r="K50" s="64">
        <v>40</v>
      </c>
      <c r="L50" s="64">
        <v>5</v>
      </c>
      <c r="M50" s="64">
        <v>8</v>
      </c>
      <c r="N50" s="110">
        <f t="shared" si="10"/>
        <v>200</v>
      </c>
      <c r="O50" s="394">
        <v>5904716003971</v>
      </c>
      <c r="P50" s="494">
        <f t="shared" si="12"/>
        <v>0</v>
      </c>
      <c r="Q50" s="269">
        <v>0</v>
      </c>
      <c r="R50" s="498">
        <f t="shared" si="11"/>
        <v>0</v>
      </c>
      <c r="S50" s="296"/>
      <c r="T50" s="388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</row>
    <row r="51" spans="1:63" s="416" customFormat="1" ht="16.8" customHeight="1" x14ac:dyDescent="0.3">
      <c r="A51" s="295"/>
      <c r="B51" s="213">
        <v>25</v>
      </c>
      <c r="C51" s="64" t="s">
        <v>83</v>
      </c>
      <c r="D51" s="391" t="s">
        <v>133</v>
      </c>
      <c r="E51" s="392" t="s">
        <v>225</v>
      </c>
      <c r="F51" s="273" t="s">
        <v>260</v>
      </c>
      <c r="G51" s="64" t="s">
        <v>99</v>
      </c>
      <c r="H51" s="110"/>
      <c r="I51" s="393" t="s">
        <v>263</v>
      </c>
      <c r="J51" s="273">
        <v>5</v>
      </c>
      <c r="K51" s="64">
        <v>40</v>
      </c>
      <c r="L51" s="64">
        <v>5</v>
      </c>
      <c r="M51" s="64">
        <v>8</v>
      </c>
      <c r="N51" s="110">
        <f t="shared" si="10"/>
        <v>200</v>
      </c>
      <c r="O51" s="394">
        <v>5904716000628</v>
      </c>
      <c r="P51" s="494">
        <f t="shared" si="12"/>
        <v>0</v>
      </c>
      <c r="Q51" s="269">
        <v>0</v>
      </c>
      <c r="R51" s="498">
        <f t="shared" si="11"/>
        <v>0</v>
      </c>
      <c r="S51" s="295"/>
      <c r="T51" s="414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</row>
    <row r="52" spans="1:63" s="390" customFormat="1" ht="16.8" customHeight="1" x14ac:dyDescent="0.3">
      <c r="A52" s="296"/>
      <c r="B52" s="213">
        <v>26</v>
      </c>
      <c r="C52" s="64" t="s">
        <v>83</v>
      </c>
      <c r="D52" s="391" t="s">
        <v>134</v>
      </c>
      <c r="E52" s="392" t="s">
        <v>226</v>
      </c>
      <c r="F52" s="273" t="s">
        <v>260</v>
      </c>
      <c r="G52" s="64" t="s">
        <v>99</v>
      </c>
      <c r="H52" s="110"/>
      <c r="I52" s="393" t="s">
        <v>263</v>
      </c>
      <c r="J52" s="273">
        <v>5</v>
      </c>
      <c r="K52" s="64">
        <v>40</v>
      </c>
      <c r="L52" s="64">
        <v>5</v>
      </c>
      <c r="M52" s="64">
        <v>8</v>
      </c>
      <c r="N52" s="110">
        <f t="shared" si="10"/>
        <v>200</v>
      </c>
      <c r="O52" s="394">
        <v>5904716006699</v>
      </c>
      <c r="P52" s="494">
        <f t="shared" si="12"/>
        <v>0</v>
      </c>
      <c r="Q52" s="269">
        <v>0</v>
      </c>
      <c r="R52" s="498">
        <f t="shared" si="11"/>
        <v>0</v>
      </c>
      <c r="S52" s="296"/>
      <c r="T52" s="388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</row>
    <row r="53" spans="1:63" s="416" customFormat="1" ht="16.8" customHeight="1" x14ac:dyDescent="0.3">
      <c r="A53" s="295"/>
      <c r="B53" s="213">
        <v>27</v>
      </c>
      <c r="C53" s="64" t="s">
        <v>83</v>
      </c>
      <c r="D53" s="391" t="s">
        <v>135</v>
      </c>
      <c r="E53" s="392" t="s">
        <v>227</v>
      </c>
      <c r="F53" s="273" t="s">
        <v>260</v>
      </c>
      <c r="G53" s="64" t="s">
        <v>99</v>
      </c>
      <c r="H53" s="110"/>
      <c r="I53" s="393" t="s">
        <v>263</v>
      </c>
      <c r="J53" s="273">
        <v>5</v>
      </c>
      <c r="K53" s="64">
        <v>40</v>
      </c>
      <c r="L53" s="64">
        <v>5</v>
      </c>
      <c r="M53" s="64">
        <v>8</v>
      </c>
      <c r="N53" s="110">
        <f t="shared" si="10"/>
        <v>200</v>
      </c>
      <c r="O53" s="394">
        <v>5904716006057</v>
      </c>
      <c r="P53" s="494">
        <f t="shared" si="12"/>
        <v>0</v>
      </c>
      <c r="Q53" s="269">
        <v>0</v>
      </c>
      <c r="R53" s="498">
        <f t="shared" si="11"/>
        <v>0</v>
      </c>
      <c r="S53" s="295"/>
      <c r="T53" s="414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5"/>
      <c r="AU53" s="415"/>
      <c r="AV53" s="415"/>
      <c r="AW53" s="415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</row>
    <row r="54" spans="1:63" s="390" customFormat="1" ht="16.8" customHeight="1" thickBot="1" x14ac:dyDescent="0.35">
      <c r="A54" s="296"/>
      <c r="B54" s="213">
        <v>28</v>
      </c>
      <c r="C54" s="64" t="s">
        <v>83</v>
      </c>
      <c r="D54" s="391" t="s">
        <v>651</v>
      </c>
      <c r="E54" s="392" t="s">
        <v>647</v>
      </c>
      <c r="F54" s="273" t="s">
        <v>260</v>
      </c>
      <c r="G54" s="64" t="s">
        <v>99</v>
      </c>
      <c r="H54" s="110">
        <v>2</v>
      </c>
      <c r="I54" s="393" t="s">
        <v>263</v>
      </c>
      <c r="J54" s="273">
        <v>5</v>
      </c>
      <c r="K54" s="64">
        <v>40</v>
      </c>
      <c r="L54" s="64">
        <v>5</v>
      </c>
      <c r="M54" s="64">
        <v>8</v>
      </c>
      <c r="N54" s="110">
        <f t="shared" ref="N54" si="13">J54*K54</f>
        <v>200</v>
      </c>
      <c r="O54" s="394"/>
      <c r="P54" s="493">
        <f>Q54*J54*H54</f>
        <v>0</v>
      </c>
      <c r="Q54" s="269">
        <v>0</v>
      </c>
      <c r="R54" s="498">
        <f t="shared" ref="R54" si="14">IFERROR(Q54/K54,"-")</f>
        <v>0</v>
      </c>
      <c r="S54" s="296"/>
      <c r="T54" s="388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</row>
    <row r="55" spans="1:63" s="390" customFormat="1" ht="16.8" customHeight="1" x14ac:dyDescent="0.3">
      <c r="A55" s="296"/>
      <c r="B55" s="78"/>
      <c r="C55" s="79" t="s">
        <v>5</v>
      </c>
      <c r="D55" s="79" t="s">
        <v>45</v>
      </c>
      <c r="E55" s="194"/>
      <c r="F55" s="153"/>
      <c r="G55" s="234" t="s">
        <v>5</v>
      </c>
      <c r="H55" s="275"/>
      <c r="I55" s="401" t="s">
        <v>5</v>
      </c>
      <c r="J55" s="274" t="s">
        <v>5</v>
      </c>
      <c r="K55" s="234" t="s">
        <v>5</v>
      </c>
      <c r="L55" s="234" t="s">
        <v>5</v>
      </c>
      <c r="M55" s="234" t="s">
        <v>5</v>
      </c>
      <c r="N55" s="275"/>
      <c r="O55" s="402"/>
      <c r="P55" s="495"/>
      <c r="Q55" s="270"/>
      <c r="R55" s="499"/>
      <c r="S55" s="296"/>
      <c r="T55" s="388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</row>
    <row r="56" spans="1:63" s="416" customFormat="1" ht="16.8" customHeight="1" x14ac:dyDescent="0.3">
      <c r="A56" s="295"/>
      <c r="B56" s="378"/>
      <c r="C56" s="379" t="s">
        <v>5</v>
      </c>
      <c r="D56" s="379" t="s">
        <v>46</v>
      </c>
      <c r="E56" s="380"/>
      <c r="F56" s="381"/>
      <c r="G56" s="382" t="s">
        <v>5</v>
      </c>
      <c r="H56" s="383"/>
      <c r="I56" s="384" t="s">
        <v>5</v>
      </c>
      <c r="J56" s="385" t="s">
        <v>5</v>
      </c>
      <c r="K56" s="382" t="s">
        <v>5</v>
      </c>
      <c r="L56" s="382" t="s">
        <v>5</v>
      </c>
      <c r="M56" s="382" t="s">
        <v>5</v>
      </c>
      <c r="N56" s="383"/>
      <c r="O56" s="386"/>
      <c r="P56" s="496"/>
      <c r="Q56" s="387"/>
      <c r="R56" s="500"/>
      <c r="S56" s="295"/>
      <c r="T56" s="414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</row>
    <row r="57" spans="1:63" s="390" customFormat="1" ht="16.8" customHeight="1" x14ac:dyDescent="0.3">
      <c r="A57" s="296"/>
      <c r="B57" s="292">
        <v>29</v>
      </c>
      <c r="C57" s="77" t="s">
        <v>83</v>
      </c>
      <c r="D57" s="404" t="s">
        <v>136</v>
      </c>
      <c r="E57" s="279" t="s">
        <v>228</v>
      </c>
      <c r="F57" s="272"/>
      <c r="G57" s="77" t="s">
        <v>85</v>
      </c>
      <c r="H57" s="108"/>
      <c r="I57" s="405" t="s">
        <v>5</v>
      </c>
      <c r="J57" s="272">
        <v>1</v>
      </c>
      <c r="K57" s="77">
        <v>50</v>
      </c>
      <c r="L57" s="77">
        <v>4</v>
      </c>
      <c r="M57" s="77">
        <v>13</v>
      </c>
      <c r="N57" s="108">
        <v>50</v>
      </c>
      <c r="O57" s="406">
        <v>5904716006682</v>
      </c>
      <c r="P57" s="494">
        <f t="shared" ref="P57" si="15">IFERROR(R57*N57,"-")</f>
        <v>0</v>
      </c>
      <c r="Q57" s="269">
        <v>0</v>
      </c>
      <c r="R57" s="498">
        <f t="shared" ref="R57" si="16">IFERROR(Q57/K57,"-")</f>
        <v>0</v>
      </c>
      <c r="S57" s="296"/>
      <c r="T57" s="388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/>
      <c r="BJ57" s="389"/>
      <c r="BK57" s="389"/>
    </row>
    <row r="58" spans="1:63" s="390" customFormat="1" ht="16.8" customHeight="1" x14ac:dyDescent="0.3">
      <c r="A58" s="296"/>
      <c r="B58" s="378"/>
      <c r="C58" s="379" t="s">
        <v>5</v>
      </c>
      <c r="D58" s="379" t="s">
        <v>47</v>
      </c>
      <c r="E58" s="380"/>
      <c r="F58" s="381"/>
      <c r="G58" s="382" t="s">
        <v>5</v>
      </c>
      <c r="H58" s="383"/>
      <c r="I58" s="384" t="s">
        <v>5</v>
      </c>
      <c r="J58" s="385" t="s">
        <v>5</v>
      </c>
      <c r="K58" s="382" t="s">
        <v>5</v>
      </c>
      <c r="L58" s="382" t="s">
        <v>5</v>
      </c>
      <c r="M58" s="382" t="s">
        <v>5</v>
      </c>
      <c r="N58" s="383"/>
      <c r="O58" s="386" t="s">
        <v>5</v>
      </c>
      <c r="P58" s="496"/>
      <c r="Q58" s="387"/>
      <c r="R58" s="500"/>
      <c r="S58" s="422"/>
      <c r="T58" s="388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89"/>
      <c r="BG58" s="389"/>
      <c r="BH58" s="389"/>
      <c r="BI58" s="389"/>
      <c r="BJ58" s="389"/>
      <c r="BK58" s="389"/>
    </row>
    <row r="59" spans="1:63" s="390" customFormat="1" ht="16.8" customHeight="1" x14ac:dyDescent="0.3">
      <c r="A59" s="296"/>
      <c r="B59" s="292">
        <v>30</v>
      </c>
      <c r="C59" s="77" t="s">
        <v>83</v>
      </c>
      <c r="D59" s="404" t="s">
        <v>137</v>
      </c>
      <c r="E59" s="279" t="s">
        <v>229</v>
      </c>
      <c r="F59" s="272"/>
      <c r="G59" s="77" t="s">
        <v>85</v>
      </c>
      <c r="H59" s="108"/>
      <c r="I59" s="405" t="s">
        <v>5</v>
      </c>
      <c r="J59" s="272">
        <v>1</v>
      </c>
      <c r="K59" s="77">
        <v>50</v>
      </c>
      <c r="L59" s="77">
        <v>4</v>
      </c>
      <c r="M59" s="77">
        <v>13</v>
      </c>
      <c r="N59" s="108">
        <v>50</v>
      </c>
      <c r="O59" s="406">
        <v>5904716006705</v>
      </c>
      <c r="P59" s="494">
        <f t="shared" ref="P59:P60" si="17">IFERROR(R59*N59,"-")</f>
        <v>0</v>
      </c>
      <c r="Q59" s="269">
        <v>0</v>
      </c>
      <c r="R59" s="498">
        <f t="shared" ref="R59:R60" si="18">IFERROR(Q59/K59,"-")</f>
        <v>0</v>
      </c>
      <c r="S59" s="422"/>
      <c r="T59" s="388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89"/>
      <c r="BG59" s="389"/>
      <c r="BH59" s="389"/>
      <c r="BI59" s="389"/>
      <c r="BJ59" s="389"/>
      <c r="BK59" s="389"/>
    </row>
    <row r="60" spans="1:63" s="390" customFormat="1" ht="16.8" customHeight="1" thickBot="1" x14ac:dyDescent="0.35">
      <c r="A60" s="296"/>
      <c r="B60" s="293">
        <v>31</v>
      </c>
      <c r="C60" s="86" t="s">
        <v>83</v>
      </c>
      <c r="D60" s="423" t="s">
        <v>138</v>
      </c>
      <c r="E60" s="286" t="s">
        <v>230</v>
      </c>
      <c r="F60" s="272"/>
      <c r="G60" s="86" t="s">
        <v>85</v>
      </c>
      <c r="H60" s="109"/>
      <c r="I60" s="424"/>
      <c r="J60" s="278">
        <v>1</v>
      </c>
      <c r="K60" s="86">
        <v>50</v>
      </c>
      <c r="L60" s="425">
        <v>4</v>
      </c>
      <c r="M60" s="86">
        <v>13</v>
      </c>
      <c r="N60" s="109">
        <v>50</v>
      </c>
      <c r="O60" s="426">
        <v>5904716006712</v>
      </c>
      <c r="P60" s="497">
        <f t="shared" si="17"/>
        <v>0</v>
      </c>
      <c r="Q60" s="427">
        <v>0</v>
      </c>
      <c r="R60" s="502">
        <f t="shared" si="18"/>
        <v>0</v>
      </c>
      <c r="S60" s="422"/>
      <c r="T60" s="388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/>
      <c r="BJ60" s="389"/>
      <c r="BK60" s="389"/>
    </row>
    <row r="61" spans="1:63" x14ac:dyDescent="0.2">
      <c r="B61" s="156"/>
      <c r="C61" s="156"/>
      <c r="D61" s="157"/>
      <c r="E61" s="157"/>
      <c r="F61" s="154"/>
      <c r="G61" s="158"/>
      <c r="H61" s="158"/>
      <c r="I61" s="158"/>
      <c r="J61" s="158"/>
      <c r="K61" s="158"/>
      <c r="L61" s="158"/>
      <c r="M61" s="158"/>
      <c r="N61" s="159"/>
      <c r="O61" s="325"/>
      <c r="P61" s="159"/>
      <c r="Q61" s="160"/>
      <c r="R61" s="152"/>
      <c r="S61" s="152"/>
      <c r="T61" s="152"/>
    </row>
    <row r="66" spans="1:63" s="6" customFormat="1" x14ac:dyDescent="0.2">
      <c r="A66" s="154"/>
      <c r="B66" s="161"/>
      <c r="C66" s="161"/>
      <c r="D66" s="154"/>
      <c r="E66" s="154"/>
      <c r="F66" s="162"/>
      <c r="G66" s="162"/>
      <c r="H66" s="162"/>
      <c r="I66" s="162"/>
      <c r="J66" s="162"/>
      <c r="K66" s="162"/>
      <c r="L66" s="162"/>
      <c r="M66" s="162"/>
      <c r="N66" s="163"/>
      <c r="O66" s="326"/>
      <c r="P66" s="163"/>
      <c r="Q66" s="164"/>
      <c r="R66" s="164"/>
      <c r="S66" s="15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</row>
    <row r="84" spans="1:63" s="6" customFormat="1" x14ac:dyDescent="0.2">
      <c r="A84" s="154"/>
      <c r="B84" s="161"/>
      <c r="C84" s="161"/>
      <c r="D84" s="154"/>
      <c r="E84" s="154"/>
      <c r="F84" s="162"/>
      <c r="G84" s="162"/>
      <c r="H84" s="162"/>
      <c r="I84" s="162"/>
      <c r="J84" s="162"/>
      <c r="K84" s="162"/>
      <c r="L84" s="162"/>
      <c r="M84" s="162"/>
      <c r="N84" s="163"/>
      <c r="O84" s="326"/>
      <c r="P84" s="163"/>
      <c r="Q84" s="164"/>
      <c r="R84" s="164"/>
      <c r="S84" s="15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</row>
    <row r="88" spans="1:63" x14ac:dyDescent="0.2">
      <c r="B88" s="154"/>
      <c r="C88" s="154"/>
      <c r="F88" s="154"/>
      <c r="G88" s="154"/>
      <c r="H88" s="154"/>
      <c r="I88" s="154"/>
      <c r="J88" s="154"/>
      <c r="K88" s="154"/>
      <c r="L88" s="154"/>
      <c r="M88" s="154"/>
      <c r="N88" s="154"/>
      <c r="O88" s="327"/>
      <c r="P88" s="154"/>
    </row>
    <row r="95" spans="1:63" x14ac:dyDescent="0.2">
      <c r="B95" s="154"/>
      <c r="C95" s="154"/>
      <c r="F95" s="154"/>
      <c r="G95" s="154"/>
      <c r="H95" s="154"/>
      <c r="I95" s="154"/>
      <c r="J95" s="154"/>
      <c r="K95" s="154"/>
      <c r="L95" s="154"/>
      <c r="M95" s="154"/>
      <c r="N95" s="154"/>
      <c r="O95" s="327"/>
      <c r="P95" s="154"/>
    </row>
    <row r="99" spans="1:63" x14ac:dyDescent="0.2">
      <c r="B99" s="154"/>
      <c r="C99" s="154"/>
      <c r="F99" s="154"/>
      <c r="G99" s="154"/>
      <c r="H99" s="154"/>
      <c r="I99" s="154"/>
      <c r="J99" s="154"/>
      <c r="K99" s="154"/>
      <c r="L99" s="154"/>
      <c r="M99" s="154"/>
      <c r="N99" s="154"/>
      <c r="O99" s="327"/>
      <c r="P99" s="154"/>
    </row>
    <row r="100" spans="1:63" x14ac:dyDescent="0.2">
      <c r="B100" s="154"/>
      <c r="C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327"/>
      <c r="P100" s="154"/>
    </row>
    <row r="101" spans="1:63" x14ac:dyDescent="0.2">
      <c r="B101" s="154"/>
      <c r="C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327"/>
      <c r="P101" s="154"/>
    </row>
    <row r="102" spans="1:63" x14ac:dyDescent="0.2">
      <c r="B102" s="154"/>
      <c r="C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327"/>
      <c r="P102" s="154"/>
    </row>
    <row r="105" spans="1:63" x14ac:dyDescent="0.2">
      <c r="B105" s="154"/>
      <c r="C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327"/>
      <c r="P105" s="154"/>
    </row>
    <row r="107" spans="1:63" s="6" customFormat="1" x14ac:dyDescent="0.2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327"/>
      <c r="P107" s="154"/>
      <c r="Q107" s="164"/>
      <c r="R107" s="164"/>
      <c r="S107" s="15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</row>
    <row r="111" spans="1:63" s="6" customFormat="1" x14ac:dyDescent="0.2">
      <c r="A111" s="154"/>
      <c r="B111" s="161"/>
      <c r="C111" s="161"/>
      <c r="D111" s="154"/>
      <c r="E111" s="154"/>
      <c r="F111" s="162"/>
      <c r="G111" s="162"/>
      <c r="H111" s="162"/>
      <c r="I111" s="162"/>
      <c r="J111" s="162"/>
      <c r="K111" s="162"/>
      <c r="L111" s="162"/>
      <c r="M111" s="162"/>
      <c r="N111" s="163"/>
      <c r="O111" s="326"/>
      <c r="P111" s="163"/>
      <c r="Q111" s="164"/>
      <c r="R111" s="164"/>
      <c r="S111" s="15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</row>
    <row r="120" spans="1:63" s="6" customFormat="1" x14ac:dyDescent="0.2">
      <c r="A120" s="154"/>
      <c r="B120" s="161"/>
      <c r="C120" s="161"/>
      <c r="D120" s="154"/>
      <c r="E120" s="154"/>
      <c r="F120" s="162"/>
      <c r="G120" s="162"/>
      <c r="H120" s="162"/>
      <c r="I120" s="162"/>
      <c r="J120" s="162"/>
      <c r="K120" s="162"/>
      <c r="L120" s="162"/>
      <c r="M120" s="162"/>
      <c r="N120" s="163"/>
      <c r="O120" s="326"/>
      <c r="P120" s="163"/>
      <c r="Q120" s="164"/>
      <c r="R120" s="164"/>
      <c r="S120" s="15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</row>
    <row r="124" spans="1:63" x14ac:dyDescent="0.2">
      <c r="B124" s="154"/>
      <c r="C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327"/>
      <c r="P124" s="154"/>
    </row>
    <row r="143" spans="2:8" x14ac:dyDescent="0.2">
      <c r="B143" s="152"/>
      <c r="C143" s="546"/>
      <c r="D143" s="546"/>
      <c r="E143" s="546"/>
      <c r="F143" s="546"/>
      <c r="G143" s="546"/>
      <c r="H143" s="302"/>
    </row>
    <row r="144" spans="2:8" x14ac:dyDescent="0.2">
      <c r="D144" s="152"/>
      <c r="E144" s="152"/>
    </row>
    <row r="145" spans="1:63" ht="12" x14ac:dyDescent="0.25">
      <c r="D145" s="165"/>
      <c r="E145" s="165"/>
    </row>
    <row r="146" spans="1:63" x14ac:dyDescent="0.2">
      <c r="D146" s="166"/>
      <c r="E146" s="166"/>
    </row>
    <row r="147" spans="1:63" ht="13.8" x14ac:dyDescent="0.3">
      <c r="D147" s="142"/>
      <c r="E147" s="142"/>
    </row>
    <row r="152" spans="1:63" s="6" customFormat="1" x14ac:dyDescent="0.2">
      <c r="A152" s="154"/>
      <c r="B152" s="161"/>
      <c r="C152" s="161"/>
      <c r="D152" s="154"/>
      <c r="E152" s="154"/>
      <c r="F152" s="162"/>
      <c r="G152" s="162"/>
      <c r="H152" s="162"/>
      <c r="I152" s="162"/>
      <c r="J152" s="162"/>
      <c r="K152" s="162"/>
      <c r="L152" s="162"/>
      <c r="M152" s="162"/>
      <c r="N152" s="163"/>
      <c r="O152" s="326"/>
      <c r="P152" s="163"/>
      <c r="Q152" s="164"/>
      <c r="R152" s="164"/>
      <c r="S152" s="15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</row>
  </sheetData>
  <sheetProtection password="B9AE" sheet="1" objects="1" scenarios="1"/>
  <mergeCells count="29">
    <mergeCell ref="R2:R3"/>
    <mergeCell ref="B1:Q1"/>
    <mergeCell ref="B6:C6"/>
    <mergeCell ref="O6:Q6"/>
    <mergeCell ref="B7:C7"/>
    <mergeCell ref="Q7:Q8"/>
    <mergeCell ref="B8:C8"/>
    <mergeCell ref="O2:Q3"/>
    <mergeCell ref="B11:D11"/>
    <mergeCell ref="B4:C4"/>
    <mergeCell ref="B12:B13"/>
    <mergeCell ref="C12:C13"/>
    <mergeCell ref="D12:D13"/>
    <mergeCell ref="R12:R13"/>
    <mergeCell ref="O11:R11"/>
    <mergeCell ref="C143:G143"/>
    <mergeCell ref="M12:M13"/>
    <mergeCell ref="N12:N13"/>
    <mergeCell ref="P12:P13"/>
    <mergeCell ref="Q12:Q13"/>
    <mergeCell ref="F12:F13"/>
    <mergeCell ref="O12:O13"/>
    <mergeCell ref="G12:G13"/>
    <mergeCell ref="H12:H13"/>
    <mergeCell ref="I12:I13"/>
    <mergeCell ref="J12:J13"/>
    <mergeCell ref="K12:K13"/>
    <mergeCell ref="L12:L13"/>
    <mergeCell ref="E12:E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4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0"/>
  <sheetViews>
    <sheetView showGridLines="0" showRowColHeaders="0" zoomScale="80" zoomScaleNormal="80" workbookViewId="0">
      <pane xSplit="4" ySplit="14" topLeftCell="G15" activePane="bottomRight" state="frozen"/>
      <selection pane="topRight" activeCell="E1" sqref="E1"/>
      <selection pane="bottomLeft" activeCell="A13" sqref="A13"/>
      <selection pane="bottomRight" activeCell="O22" sqref="O22"/>
    </sheetView>
  </sheetViews>
  <sheetFormatPr defaultColWidth="9.109375" defaultRowHeight="10.199999999999999" x14ac:dyDescent="0.2"/>
  <cols>
    <col min="1" max="1" width="1.88671875" style="152" customWidth="1"/>
    <col min="2" max="2" width="3.109375" style="294" bestFit="1" customWidth="1"/>
    <col min="3" max="3" width="17.109375" style="161" customWidth="1"/>
    <col min="4" max="4" width="47.109375" style="154" customWidth="1"/>
    <col min="5" max="5" width="22.88671875" style="154" hidden="1" customWidth="1"/>
    <col min="6" max="6" width="14.44140625" style="162" hidden="1" customWidth="1"/>
    <col min="7" max="7" width="14.6640625" style="162" customWidth="1"/>
    <col min="8" max="8" width="9.109375" style="162" hidden="1" customWidth="1"/>
    <col min="9" max="9" width="13.33203125" style="162" customWidth="1"/>
    <col min="10" max="10" width="9" style="162" hidden="1" customWidth="1"/>
    <col min="11" max="13" width="9.109375" style="162" hidden="1" customWidth="1"/>
    <col min="14" max="14" width="7.6640625" style="163" hidden="1" customWidth="1"/>
    <col min="15" max="15" width="19.88671875" style="163" bestFit="1" customWidth="1"/>
    <col min="16" max="16" width="16.109375" style="163" customWidth="1"/>
    <col min="17" max="17" width="16.77734375" style="164" customWidth="1"/>
    <col min="18" max="18" width="27.5546875" style="164" customWidth="1"/>
    <col min="19" max="19" width="2.109375" style="14" customWidth="1"/>
    <col min="20" max="20" width="3.44140625" style="4" customWidth="1"/>
    <col min="21" max="63" width="9.109375" style="17"/>
    <col min="64" max="16384" width="9.109375" style="4"/>
  </cols>
  <sheetData>
    <row r="1" spans="1:63" s="7" customFormat="1" ht="7.5" customHeight="1" thickBot="1" x14ac:dyDescent="0.35">
      <c r="A1" s="142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143"/>
      <c r="S1" s="143"/>
      <c r="T1" s="16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7" customFormat="1" ht="44.25" customHeight="1" x14ac:dyDescent="0.35">
      <c r="A2" s="142"/>
      <c r="B2" s="289"/>
      <c r="C2" s="56"/>
      <c r="D2" s="224" t="s">
        <v>234</v>
      </c>
      <c r="E2" s="144"/>
      <c r="F2" s="144"/>
      <c r="G2" s="144"/>
      <c r="H2" s="144"/>
      <c r="I2" s="144"/>
      <c r="J2" s="144"/>
      <c r="K2" s="144"/>
      <c r="L2" s="144"/>
      <c r="M2" s="144"/>
      <c r="O2" s="591" t="s">
        <v>238</v>
      </c>
      <c r="P2" s="592"/>
      <c r="Q2" s="593"/>
      <c r="R2" s="509"/>
      <c r="S2" s="167"/>
      <c r="T2" s="167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s="7" customFormat="1" ht="33.6" customHeight="1" thickBot="1" x14ac:dyDescent="0.4">
      <c r="A3" s="142"/>
      <c r="B3" s="290"/>
      <c r="C3" s="59"/>
      <c r="D3" s="60" t="s">
        <v>312</v>
      </c>
      <c r="E3" s="144"/>
      <c r="F3" s="144"/>
      <c r="G3" s="144"/>
      <c r="H3" s="144"/>
      <c r="I3" s="144"/>
      <c r="J3" s="144"/>
      <c r="K3" s="144"/>
      <c r="L3" s="144"/>
      <c r="M3" s="144"/>
      <c r="O3" s="594"/>
      <c r="P3" s="595"/>
      <c r="Q3" s="596"/>
      <c r="R3" s="510"/>
      <c r="S3" s="167"/>
      <c r="T3" s="16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s="7" customFormat="1" ht="20.25" customHeight="1" thickBot="1" x14ac:dyDescent="0.4">
      <c r="A4" s="142"/>
      <c r="B4" s="563" t="s">
        <v>240</v>
      </c>
      <c r="C4" s="564"/>
      <c r="D4" s="69">
        <f ca="1">TODAY()</f>
        <v>44951</v>
      </c>
      <c r="E4" s="144"/>
      <c r="F4" s="144"/>
      <c r="G4" s="144"/>
      <c r="H4" s="144"/>
      <c r="I4" s="144"/>
      <c r="J4" s="144"/>
      <c r="K4" s="144"/>
      <c r="L4" s="144"/>
      <c r="M4" s="144"/>
      <c r="O4" s="365"/>
      <c r="P4" s="365"/>
      <c r="Q4" s="365"/>
      <c r="R4" s="145"/>
      <c r="S4" s="167"/>
      <c r="T4" s="167"/>
      <c r="U4" s="3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7" customFormat="1" ht="4.5" customHeight="1" thickBot="1" x14ac:dyDescent="0.4">
      <c r="A5" s="142"/>
      <c r="B5" s="291"/>
      <c r="C5" s="142"/>
      <c r="D5" s="142"/>
      <c r="E5" s="144"/>
      <c r="F5" s="144"/>
      <c r="G5" s="144"/>
      <c r="H5" s="144"/>
      <c r="I5" s="144"/>
      <c r="J5" s="144"/>
      <c r="K5" s="144"/>
      <c r="L5" s="144"/>
      <c r="M5" s="144"/>
      <c r="O5" s="367"/>
      <c r="P5" s="367"/>
      <c r="Q5" s="367"/>
      <c r="R5" s="142"/>
      <c r="S5" s="167"/>
      <c r="T5" s="167"/>
      <c r="U5" s="3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7" customFormat="1" ht="25.5" customHeight="1" thickBot="1" x14ac:dyDescent="0.4">
      <c r="A6" s="142"/>
      <c r="B6" s="572" t="s">
        <v>237</v>
      </c>
      <c r="C6" s="573"/>
      <c r="D6" s="68"/>
      <c r="E6" s="144"/>
      <c r="F6" s="144"/>
      <c r="G6" s="146"/>
      <c r="H6" s="144"/>
      <c r="I6" s="144"/>
      <c r="J6" s="144"/>
      <c r="K6" s="144"/>
      <c r="L6" s="144"/>
      <c r="M6" s="144"/>
      <c r="O6" s="574" t="s">
        <v>239</v>
      </c>
      <c r="P6" s="575"/>
      <c r="Q6" s="576"/>
      <c r="R6" s="346">
        <f ca="1">IF(I8="piątek",D4+3,IF(I8="czwartek",D4+4,D4+2))</f>
        <v>44953</v>
      </c>
      <c r="S6" s="167"/>
      <c r="T6" s="167"/>
      <c r="U6" s="3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7" customFormat="1" ht="26.25" customHeight="1" thickBot="1" x14ac:dyDescent="0.4">
      <c r="A7" s="142"/>
      <c r="B7" s="572" t="s">
        <v>652</v>
      </c>
      <c r="C7" s="573"/>
      <c r="D7" s="67"/>
      <c r="E7" s="144"/>
      <c r="F7" s="144"/>
      <c r="G7" s="144"/>
      <c r="H7" s="144"/>
      <c r="I7" s="144"/>
      <c r="J7" s="144"/>
      <c r="K7" s="144"/>
      <c r="L7" s="144"/>
      <c r="M7" s="144"/>
      <c r="N7" s="147"/>
      <c r="O7" s="147"/>
      <c r="P7" s="148"/>
      <c r="Q7" s="579" t="s">
        <v>650</v>
      </c>
      <c r="R7" s="143"/>
      <c r="S7" s="146"/>
      <c r="T7" s="16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7" customFormat="1" ht="27.75" customHeight="1" thickBot="1" x14ac:dyDescent="0.4">
      <c r="A8" s="142"/>
      <c r="B8" s="528" t="s">
        <v>668</v>
      </c>
      <c r="C8" s="529"/>
      <c r="D8" s="136"/>
      <c r="E8" s="144"/>
      <c r="F8" s="144"/>
      <c r="G8" s="144"/>
      <c r="H8" s="149" t="str">
        <f>TEXT(C4, "dddd")</f>
        <v>sobota</v>
      </c>
      <c r="I8" s="149" t="str">
        <f ca="1">TEXT(D4, "dddd")</f>
        <v>środa</v>
      </c>
      <c r="J8" s="144"/>
      <c r="K8" s="144"/>
      <c r="L8" s="144"/>
      <c r="M8" s="144"/>
      <c r="N8" s="147"/>
      <c r="O8" s="147"/>
      <c r="P8" s="148"/>
      <c r="Q8" s="580"/>
      <c r="R8" s="143"/>
      <c r="S8" s="143"/>
      <c r="T8" s="16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9" customFormat="1" ht="12.75" customHeight="1" x14ac:dyDescent="0.35">
      <c r="A9" s="150"/>
      <c r="B9" s="135"/>
      <c r="C9" s="135"/>
      <c r="D9" s="151"/>
      <c r="E9" s="144"/>
      <c r="F9" s="144"/>
      <c r="G9" s="144"/>
      <c r="H9" s="149"/>
      <c r="I9" s="149"/>
      <c r="J9" s="144"/>
      <c r="K9" s="144"/>
      <c r="L9" s="144"/>
      <c r="M9" s="144"/>
      <c r="N9" s="147"/>
      <c r="O9" s="147"/>
      <c r="P9" s="148"/>
      <c r="Q9" s="143"/>
      <c r="R9" s="143"/>
      <c r="S9" s="143"/>
      <c r="T9" s="1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</row>
    <row r="10" spans="1:63" s="9" customFormat="1" ht="12.75" customHeight="1" x14ac:dyDescent="0.35">
      <c r="A10" s="150"/>
      <c r="B10" s="135"/>
      <c r="C10" s="135"/>
      <c r="D10" s="151"/>
      <c r="E10" s="144"/>
      <c r="F10" s="144"/>
      <c r="G10" s="144"/>
      <c r="H10" s="149"/>
      <c r="I10" s="149"/>
      <c r="J10" s="144"/>
      <c r="K10" s="144"/>
      <c r="L10" s="144"/>
      <c r="M10" s="144"/>
      <c r="N10" s="147"/>
      <c r="O10" s="147"/>
      <c r="P10" s="148"/>
      <c r="Q10" s="143"/>
      <c r="R10" s="143"/>
      <c r="S10" s="143"/>
      <c r="T10" s="16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</row>
    <row r="11" spans="1:63" s="9" customFormat="1" ht="12.75" customHeight="1" thickBot="1" x14ac:dyDescent="0.4">
      <c r="A11" s="150"/>
      <c r="B11" s="135"/>
      <c r="C11" s="135"/>
      <c r="D11" s="151"/>
      <c r="E11" s="144"/>
      <c r="F11" s="144"/>
      <c r="G11" s="144"/>
      <c r="H11" s="149"/>
      <c r="I11" s="149"/>
      <c r="J11" s="144"/>
      <c r="K11" s="144"/>
      <c r="L11" s="144"/>
      <c r="M11" s="144"/>
      <c r="N11" s="147"/>
      <c r="O11" s="147"/>
      <c r="P11" s="148"/>
      <c r="Q11" s="143"/>
      <c r="R11" s="143"/>
      <c r="S11" s="143"/>
      <c r="T11" s="167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 ht="21" customHeight="1" thickBot="1" x14ac:dyDescent="0.25">
      <c r="B12" s="562"/>
      <c r="C12" s="562"/>
      <c r="D12" s="562"/>
      <c r="E12" s="137"/>
      <c r="F12" s="138"/>
      <c r="G12" s="138"/>
      <c r="H12" s="138"/>
      <c r="I12" s="352" t="s">
        <v>243</v>
      </c>
      <c r="J12" s="353"/>
      <c r="K12" s="353"/>
      <c r="L12" s="353"/>
      <c r="M12" s="353"/>
      <c r="N12" s="354"/>
      <c r="O12" s="589" t="s">
        <v>244</v>
      </c>
      <c r="P12" s="542"/>
      <c r="Q12" s="542"/>
      <c r="R12" s="590"/>
      <c r="S12" s="168"/>
      <c r="T12" s="169"/>
    </row>
    <row r="13" spans="1:63" ht="20.25" customHeight="1" thickTop="1" x14ac:dyDescent="0.2">
      <c r="B13" s="565" t="s">
        <v>82</v>
      </c>
      <c r="C13" s="567" t="s">
        <v>0</v>
      </c>
      <c r="D13" s="569" t="s">
        <v>1</v>
      </c>
      <c r="E13" s="560" t="s">
        <v>175</v>
      </c>
      <c r="F13" s="552" t="s">
        <v>233</v>
      </c>
      <c r="G13" s="556" t="s">
        <v>2</v>
      </c>
      <c r="H13" s="532" t="s">
        <v>257</v>
      </c>
      <c r="I13" s="537" t="s">
        <v>236</v>
      </c>
      <c r="J13" s="558" t="s">
        <v>62</v>
      </c>
      <c r="K13" s="547" t="s">
        <v>63</v>
      </c>
      <c r="L13" s="547" t="s">
        <v>3</v>
      </c>
      <c r="M13" s="547" t="s">
        <v>4</v>
      </c>
      <c r="N13" s="549" t="s">
        <v>101</v>
      </c>
      <c r="O13" s="587" t="s">
        <v>649</v>
      </c>
      <c r="P13" s="551" t="s">
        <v>242</v>
      </c>
      <c r="Q13" s="534" t="s">
        <v>236</v>
      </c>
      <c r="R13" s="585" t="s">
        <v>235</v>
      </c>
      <c r="S13" s="160"/>
      <c r="T13" s="169"/>
    </row>
    <row r="14" spans="1:63" ht="9.75" customHeight="1" thickBot="1" x14ac:dyDescent="0.25">
      <c r="B14" s="566"/>
      <c r="C14" s="568"/>
      <c r="D14" s="570"/>
      <c r="E14" s="561"/>
      <c r="F14" s="553"/>
      <c r="G14" s="557"/>
      <c r="H14" s="533"/>
      <c r="I14" s="538"/>
      <c r="J14" s="559"/>
      <c r="K14" s="548"/>
      <c r="L14" s="548"/>
      <c r="M14" s="548"/>
      <c r="N14" s="550"/>
      <c r="O14" s="588"/>
      <c r="P14" s="583"/>
      <c r="Q14" s="584"/>
      <c r="R14" s="586"/>
      <c r="S14" s="160"/>
      <c r="T14" s="169"/>
    </row>
    <row r="15" spans="1:63" s="17" customFormat="1" ht="16.8" customHeight="1" x14ac:dyDescent="0.2">
      <c r="A15" s="152"/>
      <c r="B15" s="78"/>
      <c r="C15" s="79"/>
      <c r="D15" s="79" t="s">
        <v>319</v>
      </c>
      <c r="E15" s="194"/>
      <c r="F15" s="153"/>
      <c r="G15" s="80"/>
      <c r="H15" s="134"/>
      <c r="I15" s="140"/>
      <c r="J15" s="139"/>
      <c r="K15" s="80"/>
      <c r="L15" s="80"/>
      <c r="M15" s="80"/>
      <c r="N15" s="134"/>
      <c r="O15" s="355"/>
      <c r="P15" s="315"/>
      <c r="Q15" s="173"/>
      <c r="R15" s="356"/>
      <c r="S15" s="170"/>
      <c r="T15" s="171"/>
      <c r="U15" s="32"/>
      <c r="V15" s="32"/>
      <c r="W15" s="32"/>
      <c r="X15" s="32"/>
      <c r="Y15" s="32"/>
      <c r="Z15" s="32"/>
      <c r="AA15" s="32"/>
      <c r="AB15" s="32"/>
      <c r="AC15" s="32"/>
      <c r="AO15" s="32"/>
      <c r="AP15" s="32"/>
      <c r="AQ15" s="32"/>
      <c r="AR15" s="32"/>
      <c r="AS15" s="32"/>
      <c r="AT15" s="32"/>
      <c r="AU15" s="32"/>
    </row>
    <row r="16" spans="1:63" ht="16.8" customHeight="1" x14ac:dyDescent="0.2">
      <c r="B16" s="210">
        <v>1</v>
      </c>
      <c r="C16" s="225" t="s">
        <v>318</v>
      </c>
      <c r="D16" s="226" t="s">
        <v>653</v>
      </c>
      <c r="E16" s="279" t="s">
        <v>333</v>
      </c>
      <c r="F16" s="272" t="s">
        <v>258</v>
      </c>
      <c r="G16" s="77" t="s">
        <v>353</v>
      </c>
      <c r="H16" s="108">
        <v>2.6</v>
      </c>
      <c r="I16" s="280" t="s">
        <v>321</v>
      </c>
      <c r="J16" s="272">
        <v>6</v>
      </c>
      <c r="K16" s="77">
        <v>40</v>
      </c>
      <c r="L16" s="77">
        <v>5</v>
      </c>
      <c r="M16" s="77">
        <v>8</v>
      </c>
      <c r="N16" s="108">
        <f t="shared" ref="N16:N22" si="0">J16*K16</f>
        <v>240</v>
      </c>
      <c r="O16" s="357">
        <v>273972</v>
      </c>
      <c r="P16" s="455">
        <f>Q16*J16*H16</f>
        <v>0</v>
      </c>
      <c r="Q16" s="269">
        <v>0</v>
      </c>
      <c r="R16" s="480">
        <f>IFERROR(Q16/K16,"-")</f>
        <v>0</v>
      </c>
      <c r="S16" s="160"/>
      <c r="T16" s="169"/>
    </row>
    <row r="17" spans="1:47" ht="16.8" customHeight="1" x14ac:dyDescent="0.2">
      <c r="B17" s="210">
        <v>2</v>
      </c>
      <c r="C17" s="225" t="s">
        <v>318</v>
      </c>
      <c r="D17" s="226" t="s">
        <v>654</v>
      </c>
      <c r="E17" s="279" t="s">
        <v>334</v>
      </c>
      <c r="F17" s="272" t="s">
        <v>258</v>
      </c>
      <c r="G17" s="77" t="s">
        <v>353</v>
      </c>
      <c r="H17" s="108">
        <v>2.6</v>
      </c>
      <c r="I17" s="280" t="s">
        <v>321</v>
      </c>
      <c r="J17" s="272">
        <v>6</v>
      </c>
      <c r="K17" s="77">
        <v>40</v>
      </c>
      <c r="L17" s="77">
        <v>5</v>
      </c>
      <c r="M17" s="77">
        <v>8</v>
      </c>
      <c r="N17" s="108">
        <f t="shared" si="0"/>
        <v>240</v>
      </c>
      <c r="O17" s="357">
        <v>272095</v>
      </c>
      <c r="P17" s="455">
        <f t="shared" ref="P17:P19" si="1">Q17*J17*H17</f>
        <v>0</v>
      </c>
      <c r="Q17" s="269">
        <v>0</v>
      </c>
      <c r="R17" s="480">
        <f t="shared" ref="R17:R18" si="2">IFERROR(Q17/K17,"-")</f>
        <v>0</v>
      </c>
      <c r="S17" s="160"/>
      <c r="T17" s="169"/>
    </row>
    <row r="18" spans="1:47" ht="16.8" customHeight="1" x14ac:dyDescent="0.2">
      <c r="B18" s="210">
        <v>3</v>
      </c>
      <c r="C18" s="225" t="s">
        <v>318</v>
      </c>
      <c r="D18" s="226" t="s">
        <v>655</v>
      </c>
      <c r="E18" s="279" t="s">
        <v>335</v>
      </c>
      <c r="F18" s="272" t="s">
        <v>258</v>
      </c>
      <c r="G18" s="77" t="s">
        <v>353</v>
      </c>
      <c r="H18" s="108">
        <v>2.6</v>
      </c>
      <c r="I18" s="280" t="s">
        <v>321</v>
      </c>
      <c r="J18" s="272">
        <v>6</v>
      </c>
      <c r="K18" s="77">
        <v>40</v>
      </c>
      <c r="L18" s="77">
        <v>5</v>
      </c>
      <c r="M18" s="77">
        <v>8</v>
      </c>
      <c r="N18" s="108">
        <f t="shared" si="0"/>
        <v>240</v>
      </c>
      <c r="O18" s="357">
        <v>276509</v>
      </c>
      <c r="P18" s="455">
        <f t="shared" si="1"/>
        <v>0</v>
      </c>
      <c r="Q18" s="269">
        <v>0</v>
      </c>
      <c r="R18" s="480">
        <f t="shared" si="2"/>
        <v>0</v>
      </c>
      <c r="S18" s="160"/>
      <c r="T18" s="169"/>
    </row>
    <row r="19" spans="1:47" ht="16.8" customHeight="1" x14ac:dyDescent="0.2">
      <c r="B19" s="210">
        <v>4</v>
      </c>
      <c r="C19" s="225" t="s">
        <v>318</v>
      </c>
      <c r="D19" s="226" t="s">
        <v>657</v>
      </c>
      <c r="E19" s="279" t="s">
        <v>336</v>
      </c>
      <c r="F19" s="272" t="s">
        <v>258</v>
      </c>
      <c r="G19" s="77" t="s">
        <v>353</v>
      </c>
      <c r="H19" s="108">
        <v>2.6</v>
      </c>
      <c r="I19" s="280" t="s">
        <v>322</v>
      </c>
      <c r="J19" s="272">
        <v>2</v>
      </c>
      <c r="K19" s="77">
        <v>120</v>
      </c>
      <c r="L19" s="77">
        <v>10</v>
      </c>
      <c r="M19" s="77">
        <v>12</v>
      </c>
      <c r="N19" s="108">
        <f t="shared" si="0"/>
        <v>240</v>
      </c>
      <c r="O19" s="357">
        <v>277397</v>
      </c>
      <c r="P19" s="455">
        <f t="shared" si="1"/>
        <v>0</v>
      </c>
      <c r="Q19" s="269">
        <v>0</v>
      </c>
      <c r="R19" s="480">
        <f t="shared" ref="R19:R20" si="3">IFERROR(Q19/K19,"-")</f>
        <v>0</v>
      </c>
      <c r="S19" s="160"/>
      <c r="T19" s="169"/>
    </row>
    <row r="20" spans="1:47" s="17" customFormat="1" ht="16.8" customHeight="1" x14ac:dyDescent="0.2">
      <c r="A20" s="152"/>
      <c r="B20" s="213">
        <v>5</v>
      </c>
      <c r="C20" s="64" t="s">
        <v>318</v>
      </c>
      <c r="D20" s="227" t="s">
        <v>656</v>
      </c>
      <c r="E20" s="279" t="s">
        <v>337</v>
      </c>
      <c r="F20" s="281" t="s">
        <v>258</v>
      </c>
      <c r="G20" s="64" t="s">
        <v>353</v>
      </c>
      <c r="H20" s="110">
        <v>2.6</v>
      </c>
      <c r="I20" s="280" t="s">
        <v>322</v>
      </c>
      <c r="J20" s="273">
        <v>2</v>
      </c>
      <c r="K20" s="64">
        <v>120</v>
      </c>
      <c r="L20" s="64">
        <v>10</v>
      </c>
      <c r="M20" s="64">
        <v>12</v>
      </c>
      <c r="N20" s="110">
        <f t="shared" si="0"/>
        <v>240</v>
      </c>
      <c r="O20" s="358">
        <v>255800</v>
      </c>
      <c r="P20" s="455">
        <f>Q20*J20*H20</f>
        <v>0</v>
      </c>
      <c r="Q20" s="269">
        <v>0</v>
      </c>
      <c r="R20" s="480">
        <f t="shared" si="3"/>
        <v>0</v>
      </c>
      <c r="S20" s="152"/>
      <c r="T20" s="169"/>
    </row>
    <row r="21" spans="1:47" s="17" customFormat="1" ht="16.8" customHeight="1" x14ac:dyDescent="0.2">
      <c r="A21" s="152"/>
      <c r="B21" s="292">
        <v>6</v>
      </c>
      <c r="C21" s="77" t="s">
        <v>318</v>
      </c>
      <c r="D21" s="226" t="s">
        <v>658</v>
      </c>
      <c r="E21" s="279" t="s">
        <v>338</v>
      </c>
      <c r="F21" s="272" t="s">
        <v>258</v>
      </c>
      <c r="G21" s="77" t="s">
        <v>317</v>
      </c>
      <c r="H21" s="108">
        <v>8</v>
      </c>
      <c r="I21" s="280" t="s">
        <v>323</v>
      </c>
      <c r="J21" s="272">
        <v>1</v>
      </c>
      <c r="K21" s="77">
        <v>69</v>
      </c>
      <c r="L21" s="77">
        <v>9</v>
      </c>
      <c r="M21" s="77">
        <v>8</v>
      </c>
      <c r="N21" s="108">
        <f t="shared" si="0"/>
        <v>69</v>
      </c>
      <c r="O21" s="357">
        <v>279729</v>
      </c>
      <c r="P21" s="455">
        <f t="shared" ref="P21:P28" si="4">Q21*J21*H21</f>
        <v>0</v>
      </c>
      <c r="Q21" s="269">
        <v>0</v>
      </c>
      <c r="R21" s="480">
        <f t="shared" ref="R21:R22" si="5">IFERROR(Q21/K21,"-")</f>
        <v>0</v>
      </c>
      <c r="S21" s="152"/>
      <c r="T21" s="169"/>
    </row>
    <row r="22" spans="1:47" s="17" customFormat="1" ht="16.8" customHeight="1" thickBot="1" x14ac:dyDescent="0.25">
      <c r="A22" s="152"/>
      <c r="B22" s="292">
        <v>7</v>
      </c>
      <c r="C22" s="77" t="s">
        <v>318</v>
      </c>
      <c r="D22" s="226" t="s">
        <v>659</v>
      </c>
      <c r="E22" s="279" t="s">
        <v>340</v>
      </c>
      <c r="F22" s="86" t="s">
        <v>258</v>
      </c>
      <c r="G22" s="77" t="s">
        <v>353</v>
      </c>
      <c r="H22" s="108">
        <v>2.6</v>
      </c>
      <c r="I22" s="280" t="s">
        <v>644</v>
      </c>
      <c r="J22" s="272">
        <v>3</v>
      </c>
      <c r="K22" s="77">
        <v>69</v>
      </c>
      <c r="L22" s="77">
        <v>9</v>
      </c>
      <c r="M22" s="77">
        <v>8</v>
      </c>
      <c r="N22" s="108">
        <f t="shared" si="0"/>
        <v>207</v>
      </c>
      <c r="O22" s="357">
        <v>252079</v>
      </c>
      <c r="P22" s="455">
        <f>Q22*J22*H22</f>
        <v>0</v>
      </c>
      <c r="Q22" s="269">
        <v>0</v>
      </c>
      <c r="R22" s="480">
        <f t="shared" si="5"/>
        <v>0</v>
      </c>
      <c r="S22" s="152"/>
      <c r="T22" s="169"/>
    </row>
    <row r="23" spans="1:47" s="17" customFormat="1" ht="16.8" customHeight="1" x14ac:dyDescent="0.2">
      <c r="A23" s="152"/>
      <c r="B23" s="78"/>
      <c r="C23" s="79" t="s">
        <v>5</v>
      </c>
      <c r="D23" s="79" t="s">
        <v>320</v>
      </c>
      <c r="E23" s="194"/>
      <c r="F23" s="153"/>
      <c r="G23" s="234" t="s">
        <v>5</v>
      </c>
      <c r="H23" s="275"/>
      <c r="I23" s="282" t="s">
        <v>5</v>
      </c>
      <c r="J23" s="274" t="s">
        <v>5</v>
      </c>
      <c r="K23" s="234" t="s">
        <v>5</v>
      </c>
      <c r="L23" s="234" t="s">
        <v>5</v>
      </c>
      <c r="M23" s="234" t="s">
        <v>5</v>
      </c>
      <c r="N23" s="275"/>
      <c r="O23" s="359"/>
      <c r="P23" s="476"/>
      <c r="Q23" s="270"/>
      <c r="R23" s="481"/>
      <c r="S23" s="170"/>
      <c r="T23" s="171"/>
      <c r="U23" s="32"/>
      <c r="V23" s="32"/>
      <c r="W23" s="32"/>
      <c r="X23" s="32"/>
      <c r="Y23" s="32"/>
      <c r="Z23" s="32"/>
      <c r="AA23" s="32"/>
      <c r="AB23" s="32"/>
      <c r="AC23" s="32"/>
      <c r="AO23" s="32"/>
      <c r="AP23" s="32"/>
      <c r="AQ23" s="32"/>
      <c r="AR23" s="32"/>
      <c r="AS23" s="32"/>
      <c r="AT23" s="32"/>
      <c r="AU23" s="32"/>
    </row>
    <row r="24" spans="1:47" s="17" customFormat="1" ht="16.8" customHeight="1" x14ac:dyDescent="0.2">
      <c r="A24" s="152"/>
      <c r="B24" s="292">
        <v>8</v>
      </c>
      <c r="C24" s="77" t="s">
        <v>318</v>
      </c>
      <c r="D24" s="226" t="s">
        <v>660</v>
      </c>
      <c r="E24" s="279" t="s">
        <v>339</v>
      </c>
      <c r="F24" s="281" t="s">
        <v>258</v>
      </c>
      <c r="G24" s="77">
        <v>1.5</v>
      </c>
      <c r="H24" s="108">
        <v>1.5</v>
      </c>
      <c r="I24" s="280" t="s">
        <v>325</v>
      </c>
      <c r="J24" s="272">
        <v>12</v>
      </c>
      <c r="K24" s="77">
        <v>36</v>
      </c>
      <c r="L24" s="77">
        <v>4</v>
      </c>
      <c r="M24" s="77">
        <v>9</v>
      </c>
      <c r="N24" s="108">
        <f>J24*K24</f>
        <v>432</v>
      </c>
      <c r="O24" s="360">
        <v>5901625003078</v>
      </c>
      <c r="P24" s="455">
        <f>Q24*J24*H24</f>
        <v>0</v>
      </c>
      <c r="Q24" s="269">
        <v>0</v>
      </c>
      <c r="R24" s="480">
        <f t="shared" ref="R24:R27" si="6">IFERROR(Q24/K24,"-")</f>
        <v>0</v>
      </c>
      <c r="S24" s="152"/>
      <c r="T24" s="169"/>
    </row>
    <row r="25" spans="1:47" ht="16.8" customHeight="1" x14ac:dyDescent="0.2">
      <c r="B25" s="292">
        <v>9</v>
      </c>
      <c r="C25" s="77" t="s">
        <v>318</v>
      </c>
      <c r="D25" s="226" t="s">
        <v>662</v>
      </c>
      <c r="E25" s="279" t="s">
        <v>341</v>
      </c>
      <c r="F25" s="272" t="s">
        <v>258</v>
      </c>
      <c r="G25" s="77">
        <v>2</v>
      </c>
      <c r="H25" s="108">
        <v>1</v>
      </c>
      <c r="I25" s="280" t="s">
        <v>324</v>
      </c>
      <c r="J25" s="272">
        <v>5</v>
      </c>
      <c r="K25" s="77">
        <v>56</v>
      </c>
      <c r="L25" s="77">
        <v>7</v>
      </c>
      <c r="M25" s="77">
        <v>8</v>
      </c>
      <c r="N25" s="108">
        <f>J25*K25</f>
        <v>280</v>
      </c>
      <c r="O25" s="360">
        <v>5901625003115</v>
      </c>
      <c r="P25" s="477">
        <f>Q25*J25*H25</f>
        <v>0</v>
      </c>
      <c r="Q25" s="269">
        <v>0</v>
      </c>
      <c r="R25" s="480">
        <f t="shared" si="6"/>
        <v>0</v>
      </c>
      <c r="S25" s="152"/>
      <c r="T25" s="169"/>
    </row>
    <row r="26" spans="1:47" ht="16.8" customHeight="1" x14ac:dyDescent="0.2">
      <c r="B26" s="292">
        <v>10</v>
      </c>
      <c r="C26" s="64" t="s">
        <v>318</v>
      </c>
      <c r="D26" s="226" t="s">
        <v>661</v>
      </c>
      <c r="E26" s="279" t="s">
        <v>344</v>
      </c>
      <c r="F26" s="273" t="s">
        <v>258</v>
      </c>
      <c r="G26" s="64">
        <v>1.5</v>
      </c>
      <c r="H26" s="110">
        <v>1.5</v>
      </c>
      <c r="I26" s="283" t="s">
        <v>325</v>
      </c>
      <c r="J26" s="272">
        <v>12</v>
      </c>
      <c r="K26" s="64">
        <v>36</v>
      </c>
      <c r="L26" s="64">
        <v>4</v>
      </c>
      <c r="M26" s="64">
        <v>9</v>
      </c>
      <c r="N26" s="110">
        <f t="shared" ref="N26:N28" si="7">J26*K26</f>
        <v>432</v>
      </c>
      <c r="O26" s="361">
        <v>5901625003245</v>
      </c>
      <c r="P26" s="455">
        <f t="shared" si="4"/>
        <v>0</v>
      </c>
      <c r="Q26" s="269">
        <v>0</v>
      </c>
      <c r="R26" s="480">
        <f t="shared" si="6"/>
        <v>0</v>
      </c>
      <c r="S26" s="152"/>
      <c r="T26" s="169"/>
    </row>
    <row r="27" spans="1:47" ht="16.8" customHeight="1" x14ac:dyDescent="0.2">
      <c r="B27" s="292">
        <v>11</v>
      </c>
      <c r="C27" s="64" t="s">
        <v>318</v>
      </c>
      <c r="D27" s="226" t="s">
        <v>663</v>
      </c>
      <c r="E27" s="279" t="s">
        <v>342</v>
      </c>
      <c r="F27" s="273" t="s">
        <v>258</v>
      </c>
      <c r="G27" s="64">
        <v>2</v>
      </c>
      <c r="H27" s="110">
        <v>1</v>
      </c>
      <c r="I27" s="283" t="s">
        <v>324</v>
      </c>
      <c r="J27" s="272">
        <v>5</v>
      </c>
      <c r="K27" s="64">
        <v>56</v>
      </c>
      <c r="L27" s="64">
        <v>7</v>
      </c>
      <c r="M27" s="64">
        <v>8</v>
      </c>
      <c r="N27" s="110">
        <f t="shared" si="7"/>
        <v>280</v>
      </c>
      <c r="O27" s="361">
        <v>5901625003252</v>
      </c>
      <c r="P27" s="477">
        <f>Q27*J27*H27</f>
        <v>0</v>
      </c>
      <c r="Q27" s="269">
        <v>0</v>
      </c>
      <c r="R27" s="480">
        <f t="shared" si="6"/>
        <v>0</v>
      </c>
      <c r="S27" s="152"/>
      <c r="T27" s="169"/>
    </row>
    <row r="28" spans="1:47" ht="16.8" customHeight="1" x14ac:dyDescent="0.2">
      <c r="B28" s="292">
        <v>12</v>
      </c>
      <c r="C28" s="64" t="s">
        <v>318</v>
      </c>
      <c r="D28" s="226" t="s">
        <v>664</v>
      </c>
      <c r="E28" s="279" t="s">
        <v>343</v>
      </c>
      <c r="F28" s="77" t="s">
        <v>258</v>
      </c>
      <c r="G28" s="64" t="s">
        <v>326</v>
      </c>
      <c r="H28" s="110">
        <v>1.6</v>
      </c>
      <c r="I28" s="283" t="s">
        <v>322</v>
      </c>
      <c r="J28" s="272">
        <v>2</v>
      </c>
      <c r="K28" s="64">
        <v>147</v>
      </c>
      <c r="L28" s="64">
        <v>21</v>
      </c>
      <c r="M28" s="64">
        <v>7</v>
      </c>
      <c r="N28" s="110">
        <f t="shared" si="7"/>
        <v>294</v>
      </c>
      <c r="O28" s="358">
        <v>293989</v>
      </c>
      <c r="P28" s="455">
        <f t="shared" si="4"/>
        <v>0</v>
      </c>
      <c r="Q28" s="269">
        <v>0</v>
      </c>
      <c r="R28" s="480">
        <f>IFERROR(Q28/K28,"-")</f>
        <v>0</v>
      </c>
      <c r="S28" s="152"/>
      <c r="T28" s="169"/>
    </row>
    <row r="29" spans="1:47" s="17" customFormat="1" ht="16.8" customHeight="1" x14ac:dyDescent="0.2">
      <c r="A29" s="152"/>
      <c r="B29" s="230"/>
      <c r="C29" s="231" t="s">
        <v>5</v>
      </c>
      <c r="D29" s="231" t="s">
        <v>346</v>
      </c>
      <c r="E29" s="232"/>
      <c r="F29" s="233"/>
      <c r="G29" s="235" t="s">
        <v>5</v>
      </c>
      <c r="H29" s="277"/>
      <c r="I29" s="285" t="s">
        <v>5</v>
      </c>
      <c r="J29" s="276" t="s">
        <v>5</v>
      </c>
      <c r="K29" s="235" t="s">
        <v>5</v>
      </c>
      <c r="L29" s="235" t="s">
        <v>5</v>
      </c>
      <c r="M29" s="235" t="s">
        <v>5</v>
      </c>
      <c r="N29" s="277"/>
      <c r="O29" s="362"/>
      <c r="P29" s="478"/>
      <c r="Q29" s="271"/>
      <c r="R29" s="482"/>
      <c r="S29" s="170"/>
      <c r="T29" s="171"/>
      <c r="U29" s="32"/>
      <c r="V29" s="32"/>
      <c r="W29" s="32"/>
      <c r="X29" s="32"/>
      <c r="Y29" s="32"/>
      <c r="Z29" s="32"/>
      <c r="AA29" s="32"/>
      <c r="AB29" s="32"/>
      <c r="AC29" s="32"/>
      <c r="AO29" s="32"/>
      <c r="AP29" s="32"/>
      <c r="AQ29" s="32"/>
      <c r="AR29" s="32"/>
      <c r="AS29" s="32"/>
      <c r="AT29" s="32"/>
      <c r="AU29" s="32"/>
    </row>
    <row r="30" spans="1:47" s="17" customFormat="1" ht="16.8" customHeight="1" x14ac:dyDescent="0.2">
      <c r="A30" s="152"/>
      <c r="B30" s="292">
        <v>13</v>
      </c>
      <c r="C30" s="77" t="s">
        <v>318</v>
      </c>
      <c r="D30" s="226" t="s">
        <v>665</v>
      </c>
      <c r="E30" s="279" t="s">
        <v>348</v>
      </c>
      <c r="F30" s="281" t="s">
        <v>259</v>
      </c>
      <c r="G30" s="77" t="s">
        <v>330</v>
      </c>
      <c r="H30" s="108"/>
      <c r="I30" s="280" t="s">
        <v>327</v>
      </c>
      <c r="J30" s="272">
        <v>16</v>
      </c>
      <c r="K30" s="77">
        <v>120</v>
      </c>
      <c r="L30" s="77">
        <v>12</v>
      </c>
      <c r="M30" s="77">
        <v>10</v>
      </c>
      <c r="N30" s="108">
        <v>1920</v>
      </c>
      <c r="O30" s="360">
        <v>5901625003900</v>
      </c>
      <c r="P30" s="477">
        <f>IFERROR(Q30*J30,"-")</f>
        <v>0</v>
      </c>
      <c r="Q30" s="269">
        <v>0</v>
      </c>
      <c r="R30" s="480">
        <f>IFERROR(Q30/K30,"-")</f>
        <v>0</v>
      </c>
      <c r="S30" s="152"/>
      <c r="T30" s="169"/>
    </row>
    <row r="31" spans="1:47" ht="16.8" customHeight="1" x14ac:dyDescent="0.2">
      <c r="B31" s="292">
        <v>14</v>
      </c>
      <c r="C31" s="77" t="s">
        <v>318</v>
      </c>
      <c r="D31" s="226" t="s">
        <v>666</v>
      </c>
      <c r="E31" s="279" t="s">
        <v>674</v>
      </c>
      <c r="F31" s="272" t="s">
        <v>259</v>
      </c>
      <c r="G31" s="77" t="s">
        <v>330</v>
      </c>
      <c r="H31" s="108"/>
      <c r="I31" s="284" t="s">
        <v>328</v>
      </c>
      <c r="J31" s="272">
        <v>14</v>
      </c>
      <c r="K31" s="77">
        <v>80</v>
      </c>
      <c r="L31" s="77">
        <v>8</v>
      </c>
      <c r="M31" s="77">
        <v>10</v>
      </c>
      <c r="N31" s="108">
        <v>1120</v>
      </c>
      <c r="O31" s="360">
        <v>5901625004679</v>
      </c>
      <c r="P31" s="477">
        <f t="shared" ref="P31:P33" si="8">IFERROR(Q31*J31,"-")</f>
        <v>0</v>
      </c>
      <c r="Q31" s="269">
        <v>0</v>
      </c>
      <c r="R31" s="480">
        <f t="shared" ref="R31:R33" si="9">IFERROR(Q31/K31,"-")</f>
        <v>0</v>
      </c>
      <c r="S31" s="152"/>
      <c r="T31" s="169"/>
    </row>
    <row r="32" spans="1:47" ht="16.8" customHeight="1" x14ac:dyDescent="0.2">
      <c r="B32" s="292">
        <v>15</v>
      </c>
      <c r="C32" s="64" t="s">
        <v>318</v>
      </c>
      <c r="D32" s="226" t="s">
        <v>667</v>
      </c>
      <c r="E32" s="279" t="s">
        <v>349</v>
      </c>
      <c r="F32" s="273" t="s">
        <v>259</v>
      </c>
      <c r="G32" s="64" t="s">
        <v>331</v>
      </c>
      <c r="H32" s="110"/>
      <c r="I32" s="283" t="s">
        <v>329</v>
      </c>
      <c r="J32" s="272">
        <v>20</v>
      </c>
      <c r="K32" s="64">
        <v>80</v>
      </c>
      <c r="L32" s="64">
        <v>8</v>
      </c>
      <c r="M32" s="64">
        <v>10</v>
      </c>
      <c r="N32" s="110">
        <v>1600</v>
      </c>
      <c r="O32" s="361">
        <v>5901625004792</v>
      </c>
      <c r="P32" s="477">
        <f t="shared" si="8"/>
        <v>0</v>
      </c>
      <c r="Q32" s="269">
        <v>0</v>
      </c>
      <c r="R32" s="480">
        <f t="shared" si="9"/>
        <v>0</v>
      </c>
      <c r="S32" s="152"/>
      <c r="T32" s="169"/>
    </row>
    <row r="33" spans="2:20" ht="16.8" customHeight="1" x14ac:dyDescent="0.2">
      <c r="B33" s="292">
        <v>16</v>
      </c>
      <c r="C33" s="64" t="s">
        <v>318</v>
      </c>
      <c r="D33" s="226" t="s">
        <v>347</v>
      </c>
      <c r="E33" s="279" t="s">
        <v>345</v>
      </c>
      <c r="F33" s="273" t="s">
        <v>259</v>
      </c>
      <c r="G33" s="64" t="s">
        <v>332</v>
      </c>
      <c r="H33" s="110"/>
      <c r="I33" s="283" t="s">
        <v>328</v>
      </c>
      <c r="J33" s="272">
        <v>14</v>
      </c>
      <c r="K33" s="64">
        <v>120</v>
      </c>
      <c r="L33" s="64">
        <v>12</v>
      </c>
      <c r="M33" s="64">
        <v>10</v>
      </c>
      <c r="N33" s="110">
        <v>1680</v>
      </c>
      <c r="O33" s="361">
        <v>5901625003771</v>
      </c>
      <c r="P33" s="477">
        <f t="shared" si="8"/>
        <v>0</v>
      </c>
      <c r="Q33" s="269">
        <v>0</v>
      </c>
      <c r="R33" s="480">
        <f t="shared" si="9"/>
        <v>0</v>
      </c>
      <c r="S33" s="152"/>
      <c r="T33" s="169"/>
    </row>
    <row r="34" spans="2:20" ht="16.8" customHeight="1" thickBot="1" x14ac:dyDescent="0.25">
      <c r="B34" s="293">
        <v>17</v>
      </c>
      <c r="C34" s="66" t="s">
        <v>318</v>
      </c>
      <c r="D34" s="228" t="s">
        <v>347</v>
      </c>
      <c r="E34" s="286" t="s">
        <v>645</v>
      </c>
      <c r="F34" s="287" t="s">
        <v>259</v>
      </c>
      <c r="G34" s="66" t="s">
        <v>623</v>
      </c>
      <c r="H34" s="112">
        <v>0.25</v>
      </c>
      <c r="I34" s="288" t="s">
        <v>646</v>
      </c>
      <c r="J34" s="278">
        <v>36</v>
      </c>
      <c r="K34" s="66">
        <v>54</v>
      </c>
      <c r="L34" s="66">
        <v>6</v>
      </c>
      <c r="M34" s="66">
        <v>9</v>
      </c>
      <c r="N34" s="112">
        <v>1944</v>
      </c>
      <c r="O34" s="363">
        <v>272098</v>
      </c>
      <c r="P34" s="479">
        <f t="shared" ref="P34" si="10">Q34*J34*H34</f>
        <v>0</v>
      </c>
      <c r="Q34" s="319">
        <v>0</v>
      </c>
      <c r="R34" s="483">
        <f t="shared" ref="R34" si="11">IFERROR(Q34/K34,"-")</f>
        <v>0</v>
      </c>
      <c r="S34" s="152"/>
      <c r="T34" s="169"/>
    </row>
    <row r="52" spans="1:63" s="6" customFormat="1" x14ac:dyDescent="0.2">
      <c r="A52" s="154"/>
      <c r="B52" s="294"/>
      <c r="C52" s="161"/>
      <c r="D52" s="154"/>
      <c r="E52" s="154"/>
      <c r="F52" s="162"/>
      <c r="G52" s="162"/>
      <c r="H52" s="162"/>
      <c r="I52" s="162"/>
      <c r="J52" s="162"/>
      <c r="K52" s="162"/>
      <c r="L52" s="162"/>
      <c r="M52" s="162"/>
      <c r="N52" s="163"/>
      <c r="O52" s="163"/>
      <c r="P52" s="163"/>
      <c r="Q52" s="164"/>
      <c r="R52" s="164"/>
      <c r="S52" s="15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</row>
    <row r="56" spans="1:63" x14ac:dyDescent="0.2">
      <c r="B56" s="295"/>
      <c r="C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63" spans="1:63" x14ac:dyDescent="0.2">
      <c r="B63" s="295"/>
      <c r="C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</row>
    <row r="67" spans="1:63" x14ac:dyDescent="0.2">
      <c r="B67" s="295"/>
      <c r="C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</row>
    <row r="68" spans="1:63" x14ac:dyDescent="0.2">
      <c r="B68" s="295"/>
      <c r="C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</row>
    <row r="69" spans="1:63" x14ac:dyDescent="0.2">
      <c r="B69" s="295"/>
      <c r="C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</row>
    <row r="70" spans="1:63" x14ac:dyDescent="0.2">
      <c r="B70" s="295"/>
      <c r="C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3" spans="1:63" x14ac:dyDescent="0.2">
      <c r="B73" s="295"/>
      <c r="C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</row>
    <row r="75" spans="1:63" s="6" customFormat="1" x14ac:dyDescent="0.2">
      <c r="A75" s="154"/>
      <c r="B75" s="295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64"/>
      <c r="R75" s="164"/>
      <c r="S75" s="15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</row>
    <row r="79" spans="1:63" s="6" customFormat="1" x14ac:dyDescent="0.2">
      <c r="A79" s="154"/>
      <c r="B79" s="294"/>
      <c r="C79" s="161"/>
      <c r="D79" s="154"/>
      <c r="E79" s="154"/>
      <c r="F79" s="162"/>
      <c r="G79" s="162"/>
      <c r="H79" s="162"/>
      <c r="I79" s="162"/>
      <c r="J79" s="162"/>
      <c r="K79" s="162"/>
      <c r="L79" s="162"/>
      <c r="M79" s="162"/>
      <c r="N79" s="163"/>
      <c r="O79" s="163"/>
      <c r="P79" s="163"/>
      <c r="Q79" s="164"/>
      <c r="R79" s="164"/>
      <c r="S79" s="15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</row>
    <row r="88" spans="1:63" s="6" customFormat="1" x14ac:dyDescent="0.2">
      <c r="A88" s="154"/>
      <c r="B88" s="294"/>
      <c r="C88" s="161"/>
      <c r="D88" s="154"/>
      <c r="E88" s="154"/>
      <c r="F88" s="162"/>
      <c r="G88" s="162"/>
      <c r="H88" s="162"/>
      <c r="I88" s="162"/>
      <c r="J88" s="162"/>
      <c r="K88" s="162"/>
      <c r="L88" s="162"/>
      <c r="M88" s="162"/>
      <c r="N88" s="163"/>
      <c r="O88" s="163"/>
      <c r="P88" s="163"/>
      <c r="Q88" s="164"/>
      <c r="R88" s="164"/>
      <c r="S88" s="15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</row>
    <row r="92" spans="1:63" x14ac:dyDescent="0.2">
      <c r="B92" s="295"/>
      <c r="C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</row>
    <row r="111" spans="1:63" s="162" customFormat="1" x14ac:dyDescent="0.2">
      <c r="A111" s="152"/>
      <c r="B111" s="296"/>
      <c r="C111" s="546"/>
      <c r="D111" s="546"/>
      <c r="E111" s="546"/>
      <c r="F111" s="546"/>
      <c r="G111" s="546"/>
      <c r="H111" s="223"/>
      <c r="N111" s="163"/>
      <c r="O111" s="163"/>
      <c r="P111" s="163"/>
      <c r="Q111" s="164"/>
      <c r="R111" s="164"/>
      <c r="S111" s="14"/>
      <c r="T111" s="4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</row>
    <row r="112" spans="1:63" s="162" customFormat="1" x14ac:dyDescent="0.2">
      <c r="A112" s="152"/>
      <c r="B112" s="294"/>
      <c r="C112" s="161"/>
      <c r="D112" s="152"/>
      <c r="E112" s="152"/>
      <c r="N112" s="163"/>
      <c r="O112" s="163"/>
      <c r="P112" s="163"/>
      <c r="Q112" s="164"/>
      <c r="R112" s="164"/>
      <c r="S112" s="14"/>
      <c r="T112" s="4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</row>
    <row r="113" spans="1:63" ht="12" x14ac:dyDescent="0.25">
      <c r="D113" s="165"/>
      <c r="E113" s="165"/>
    </row>
    <row r="114" spans="1:63" x14ac:dyDescent="0.2">
      <c r="D114" s="166"/>
      <c r="E114" s="166"/>
    </row>
    <row r="115" spans="1:63" ht="13.8" x14ac:dyDescent="0.3">
      <c r="D115" s="142"/>
      <c r="E115" s="142"/>
    </row>
    <row r="120" spans="1:63" s="6" customFormat="1" x14ac:dyDescent="0.2">
      <c r="A120" s="154"/>
      <c r="B120" s="294"/>
      <c r="C120" s="161"/>
      <c r="D120" s="154"/>
      <c r="E120" s="154"/>
      <c r="F120" s="162"/>
      <c r="G120" s="162"/>
      <c r="H120" s="162"/>
      <c r="I120" s="162"/>
      <c r="J120" s="162"/>
      <c r="K120" s="162"/>
      <c r="L120" s="162"/>
      <c r="M120" s="162"/>
      <c r="N120" s="163"/>
      <c r="O120" s="163"/>
      <c r="P120" s="163"/>
      <c r="Q120" s="164"/>
      <c r="R120" s="164"/>
      <c r="S120" s="15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</row>
  </sheetData>
  <sheetProtection password="B9AE" sheet="1" objects="1" scenarios="1"/>
  <mergeCells count="29">
    <mergeCell ref="O12:R12"/>
    <mergeCell ref="B4:C4"/>
    <mergeCell ref="B1:Q1"/>
    <mergeCell ref="B6:C6"/>
    <mergeCell ref="B7:C7"/>
    <mergeCell ref="Q7:Q8"/>
    <mergeCell ref="B8:C8"/>
    <mergeCell ref="O6:Q6"/>
    <mergeCell ref="B12:D12"/>
    <mergeCell ref="O2:Q3"/>
    <mergeCell ref="R2:R3"/>
    <mergeCell ref="B13:B14"/>
    <mergeCell ref="C13:C14"/>
    <mergeCell ref="D13:D14"/>
    <mergeCell ref="E13:E14"/>
    <mergeCell ref="R13:R14"/>
    <mergeCell ref="G13:G14"/>
    <mergeCell ref="H13:H14"/>
    <mergeCell ref="I13:I14"/>
    <mergeCell ref="J13:J14"/>
    <mergeCell ref="K13:K14"/>
    <mergeCell ref="L13:L14"/>
    <mergeCell ref="O13:O14"/>
    <mergeCell ref="C111:G111"/>
    <mergeCell ref="M13:M14"/>
    <mergeCell ref="N13:N14"/>
    <mergeCell ref="P13:P14"/>
    <mergeCell ref="Q13:Q14"/>
    <mergeCell ref="F13:F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279"/>
  <sheetViews>
    <sheetView showGridLines="0" showRowColHeaders="0" zoomScale="80" zoomScaleNormal="80" workbookViewId="0">
      <pane xSplit="6" ySplit="15" topLeftCell="G16" activePane="bottomRight" state="frozen"/>
      <selection pane="topRight" activeCell="G1" sqref="G1"/>
      <selection pane="bottomLeft" activeCell="A16" sqref="A16"/>
      <selection pane="bottomRight" activeCell="P42" sqref="P42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58.5546875" style="25" customWidth="1"/>
    <col min="5" max="5" width="44.33203125" style="192" hidden="1" customWidth="1"/>
    <col min="6" max="6" width="38.5546875" style="192" hidden="1" customWidth="1"/>
    <col min="7" max="7" width="11.33203125" style="8" customWidth="1"/>
    <col min="8" max="8" width="13.33203125" style="3" customWidth="1"/>
    <col min="9" max="9" width="11.88671875" style="3" hidden="1" customWidth="1"/>
    <col min="10" max="10" width="8.33203125" style="3" hidden="1" customWidth="1"/>
    <col min="11" max="13" width="11.33203125" style="3" hidden="1" customWidth="1"/>
    <col min="14" max="14" width="14.5546875" style="3" customWidth="1"/>
    <col min="15" max="15" width="12.77734375" style="22" customWidth="1"/>
    <col min="16" max="16" width="21.77734375" style="21" customWidth="1"/>
    <col min="17" max="17" width="27.77734375" style="9" bestFit="1" customWidth="1"/>
    <col min="18" max="28" width="11.33203125" style="30"/>
    <col min="29" max="47" width="11.33203125" style="9"/>
    <col min="48" max="16384" width="11.33203125" style="7"/>
  </cols>
  <sheetData>
    <row r="1" spans="2:447" ht="7.5" customHeight="1" thickBot="1" x14ac:dyDescent="0.35"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45"/>
    </row>
    <row r="2" spans="2:447" ht="32.25" customHeight="1" x14ac:dyDescent="0.35">
      <c r="B2" s="245"/>
      <c r="C2" s="246"/>
      <c r="D2" s="224" t="s">
        <v>234</v>
      </c>
      <c r="E2" s="175"/>
      <c r="F2" s="175"/>
      <c r="G2" s="18"/>
      <c r="H2" s="18"/>
      <c r="I2" s="18"/>
      <c r="J2" s="18"/>
      <c r="K2" s="18"/>
      <c r="L2" s="18"/>
      <c r="M2" s="18"/>
      <c r="N2" s="18"/>
      <c r="O2" s="505" t="s">
        <v>358</v>
      </c>
      <c r="P2" s="506"/>
      <c r="Q2" s="509"/>
      <c r="R2" s="45"/>
    </row>
    <row r="3" spans="2:447" ht="45.6" customHeight="1" thickBot="1" x14ac:dyDescent="0.4">
      <c r="B3" s="247"/>
      <c r="C3" s="144"/>
      <c r="D3" s="248" t="s">
        <v>312</v>
      </c>
      <c r="E3" s="175"/>
      <c r="F3" s="175"/>
      <c r="G3" s="18"/>
      <c r="H3" s="18"/>
      <c r="I3" s="18"/>
      <c r="J3" s="18"/>
      <c r="K3" s="18"/>
      <c r="L3" s="18"/>
      <c r="M3" s="18"/>
      <c r="N3" s="18"/>
      <c r="O3" s="507"/>
      <c r="P3" s="508"/>
      <c r="Q3" s="510"/>
      <c r="R3" s="45"/>
    </row>
    <row r="4" spans="2:447" ht="20.25" customHeight="1" thickBot="1" x14ac:dyDescent="0.4">
      <c r="B4" s="518" t="s">
        <v>240</v>
      </c>
      <c r="C4" s="519"/>
      <c r="D4" s="249">
        <f ca="1">TODAY()</f>
        <v>44951</v>
      </c>
      <c r="E4" s="175"/>
      <c r="F4" s="175"/>
      <c r="G4" s="18"/>
      <c r="H4" s="18"/>
      <c r="I4" s="18"/>
      <c r="J4" s="18"/>
      <c r="K4" s="18"/>
      <c r="L4" s="18"/>
      <c r="M4" s="18"/>
      <c r="N4" s="18"/>
      <c r="O4" s="46"/>
      <c r="P4" s="46"/>
      <c r="Q4" s="46"/>
      <c r="R4" s="45"/>
      <c r="T4" s="28"/>
      <c r="U4" s="28"/>
      <c r="V4" s="28"/>
    </row>
    <row r="5" spans="2:447" ht="4.5" customHeight="1" thickBot="1" x14ac:dyDescent="0.4">
      <c r="B5" s="7"/>
      <c r="C5" s="7"/>
      <c r="D5" s="209"/>
      <c r="E5" s="175"/>
      <c r="F5" s="175"/>
      <c r="G5" s="18"/>
      <c r="H5" s="18"/>
      <c r="I5" s="18"/>
      <c r="J5" s="18"/>
      <c r="K5" s="18"/>
      <c r="L5" s="18"/>
      <c r="M5" s="18"/>
      <c r="N5" s="18"/>
      <c r="O5" s="7"/>
      <c r="P5" s="7"/>
      <c r="Q5" s="7"/>
      <c r="R5" s="45"/>
      <c r="T5" s="28"/>
      <c r="U5" s="28"/>
      <c r="V5" s="28"/>
    </row>
    <row r="6" spans="2:447" ht="25.5" customHeight="1" thickBot="1" x14ac:dyDescent="0.4">
      <c r="B6" s="511" t="s">
        <v>237</v>
      </c>
      <c r="C6" s="512"/>
      <c r="D6" s="68"/>
      <c r="E6" s="175"/>
      <c r="F6" s="175"/>
      <c r="G6" s="7"/>
      <c r="H6" s="18"/>
      <c r="I6" s="18"/>
      <c r="J6" s="18"/>
      <c r="K6" s="18"/>
      <c r="L6" s="18"/>
      <c r="M6" s="18"/>
      <c r="N6" s="18"/>
      <c r="O6" s="516" t="s">
        <v>359</v>
      </c>
      <c r="P6" s="517"/>
      <c r="Q6" s="346">
        <f ca="1">IF(I8="piątek",D4+3,IF(I8="czwartek",D4+4,D4+2))</f>
        <v>44953</v>
      </c>
      <c r="R6" s="45"/>
      <c r="T6" s="28"/>
      <c r="U6" s="28"/>
      <c r="V6" s="28"/>
    </row>
    <row r="7" spans="2:447" ht="45" customHeight="1" thickBot="1" x14ac:dyDescent="0.4">
      <c r="B7" s="520" t="s">
        <v>652</v>
      </c>
      <c r="C7" s="521"/>
      <c r="D7" s="67"/>
      <c r="E7" s="175"/>
      <c r="F7" s="175"/>
      <c r="G7" s="18"/>
      <c r="H7" s="18"/>
      <c r="I7" s="18"/>
      <c r="J7" s="18"/>
      <c r="K7" s="18"/>
      <c r="L7" s="18"/>
      <c r="M7" s="18"/>
      <c r="N7" s="18"/>
      <c r="O7" s="20"/>
      <c r="P7" s="579" t="s">
        <v>650</v>
      </c>
      <c r="Q7" s="45"/>
      <c r="R7" s="45"/>
    </row>
    <row r="8" spans="2:447" ht="27.75" customHeight="1" thickBot="1" x14ac:dyDescent="0.4">
      <c r="B8" s="528" t="s">
        <v>668</v>
      </c>
      <c r="C8" s="529"/>
      <c r="D8" s="26"/>
      <c r="E8" s="175"/>
      <c r="F8" s="175"/>
      <c r="G8" s="18"/>
      <c r="H8" s="250" t="str">
        <f>TEXT(C4, "dddd")</f>
        <v>sobota</v>
      </c>
      <c r="I8" s="250" t="str">
        <f ca="1">TEXT(D4, "dddd")</f>
        <v>środa</v>
      </c>
      <c r="J8" s="18"/>
      <c r="K8" s="18"/>
      <c r="L8" s="18"/>
      <c r="M8" s="18"/>
      <c r="N8" s="18"/>
      <c r="O8" s="20"/>
      <c r="P8" s="580"/>
      <c r="Q8" s="45"/>
      <c r="R8" s="45"/>
    </row>
    <row r="9" spans="2:447" ht="5.25" customHeight="1" x14ac:dyDescent="0.35">
      <c r="B9" s="18"/>
      <c r="C9" s="18"/>
      <c r="D9" s="27"/>
      <c r="E9" s="175"/>
      <c r="F9" s="175"/>
      <c r="G9" s="18"/>
      <c r="H9" s="18"/>
      <c r="I9" s="18"/>
      <c r="J9" s="18"/>
      <c r="K9" s="18"/>
      <c r="L9" s="18"/>
      <c r="M9" s="18"/>
      <c r="N9" s="18"/>
      <c r="O9" s="536"/>
      <c r="P9" s="536"/>
      <c r="Q9" s="536"/>
      <c r="R9" s="45"/>
    </row>
    <row r="10" spans="2:447" ht="12.75" customHeight="1" x14ac:dyDescent="0.35">
      <c r="B10" s="18"/>
      <c r="C10" s="18"/>
      <c r="D10" s="27"/>
      <c r="E10" s="175"/>
      <c r="F10" s="175"/>
      <c r="G10" s="18"/>
      <c r="H10" s="18"/>
      <c r="I10" s="18"/>
      <c r="J10" s="18"/>
      <c r="K10" s="18"/>
      <c r="L10" s="18"/>
      <c r="M10" s="18"/>
      <c r="N10" s="18"/>
      <c r="O10" s="20"/>
      <c r="P10" s="44"/>
      <c r="Q10" s="45"/>
      <c r="R10" s="45"/>
    </row>
    <row r="11" spans="2:447" ht="4.5" customHeight="1" thickBot="1" x14ac:dyDescent="0.4">
      <c r="B11" s="18"/>
      <c r="C11" s="18"/>
      <c r="D11" s="27"/>
      <c r="E11" s="175"/>
      <c r="F11" s="175"/>
      <c r="G11" s="18"/>
      <c r="H11" s="18"/>
      <c r="I11" s="18"/>
      <c r="J11" s="18"/>
      <c r="K11" s="18"/>
      <c r="L11" s="18"/>
      <c r="M11" s="18"/>
      <c r="N11" s="18"/>
      <c r="O11" s="20"/>
      <c r="P11" s="44"/>
      <c r="Q11" s="45"/>
      <c r="R11" s="45"/>
    </row>
    <row r="12" spans="2:447" ht="21.6" customHeight="1" thickBot="1" x14ac:dyDescent="0.4">
      <c r="B12" s="18"/>
      <c r="C12" s="18"/>
      <c r="D12" s="27"/>
      <c r="E12" s="175"/>
      <c r="F12" s="175"/>
      <c r="G12" s="18"/>
      <c r="H12" s="350" t="s">
        <v>243</v>
      </c>
      <c r="I12" s="351"/>
      <c r="J12" s="351"/>
      <c r="K12" s="351"/>
      <c r="L12" s="351"/>
      <c r="M12" s="8"/>
      <c r="N12" s="541" t="s">
        <v>244</v>
      </c>
      <c r="O12" s="542"/>
      <c r="P12" s="542"/>
      <c r="Q12" s="543"/>
      <c r="R12" s="45"/>
    </row>
    <row r="13" spans="2:447" s="3" customFormat="1" ht="16.95" customHeight="1" thickTop="1" thickBot="1" x14ac:dyDescent="0.35">
      <c r="B13" s="522" t="s">
        <v>82</v>
      </c>
      <c r="C13" s="524" t="s">
        <v>0</v>
      </c>
      <c r="D13" s="530" t="s">
        <v>1</v>
      </c>
      <c r="E13" s="503"/>
      <c r="F13" s="526" t="s">
        <v>233</v>
      </c>
      <c r="G13" s="532" t="s">
        <v>2</v>
      </c>
      <c r="H13" s="537" t="s">
        <v>236</v>
      </c>
      <c r="I13" s="514" t="s">
        <v>236</v>
      </c>
      <c r="J13" s="122"/>
      <c r="K13" s="122"/>
      <c r="L13" s="122"/>
      <c r="M13" s="122"/>
      <c r="N13" s="597" t="s">
        <v>649</v>
      </c>
      <c r="O13" s="600" t="s">
        <v>241</v>
      </c>
      <c r="P13" s="534" t="s">
        <v>236</v>
      </c>
      <c r="Q13" s="539" t="s">
        <v>256</v>
      </c>
      <c r="R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2:447" s="3" customFormat="1" ht="16.95" customHeight="1" thickBot="1" x14ac:dyDescent="0.35">
      <c r="B14" s="523"/>
      <c r="C14" s="525"/>
      <c r="D14" s="531"/>
      <c r="E14" s="504" t="s">
        <v>175</v>
      </c>
      <c r="F14" s="527"/>
      <c r="G14" s="533"/>
      <c r="H14" s="538"/>
      <c r="I14" s="515"/>
      <c r="J14" s="123" t="s">
        <v>63</v>
      </c>
      <c r="K14" s="123" t="s">
        <v>3</v>
      </c>
      <c r="L14" s="123" t="s">
        <v>4</v>
      </c>
      <c r="M14" s="123" t="s">
        <v>101</v>
      </c>
      <c r="N14" s="598"/>
      <c r="O14" s="601"/>
      <c r="P14" s="584"/>
      <c r="Q14" s="599"/>
      <c r="R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2:447" s="4" customFormat="1" ht="16.95" customHeight="1" x14ac:dyDescent="0.3">
      <c r="B15" s="211"/>
      <c r="C15" s="236"/>
      <c r="D15" s="98" t="s">
        <v>376</v>
      </c>
      <c r="E15" s="180"/>
      <c r="F15" s="181"/>
      <c r="G15" s="105"/>
      <c r="H15" s="309"/>
      <c r="I15" s="116"/>
      <c r="J15" s="88"/>
      <c r="K15" s="88"/>
      <c r="L15" s="88"/>
      <c r="M15" s="105"/>
      <c r="N15" s="368"/>
      <c r="O15" s="215"/>
      <c r="P15" s="129"/>
      <c r="Q15" s="349"/>
      <c r="R15" s="4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</row>
    <row r="16" spans="2:447" s="4" customFormat="1" ht="16.95" customHeight="1" thickBot="1" x14ac:dyDescent="0.35">
      <c r="B16" s="210">
        <v>1</v>
      </c>
      <c r="C16" s="61" t="s">
        <v>669</v>
      </c>
      <c r="D16" s="90" t="s">
        <v>375</v>
      </c>
      <c r="E16" s="176">
        <v>30200020</v>
      </c>
      <c r="F16" s="177" t="s">
        <v>258</v>
      </c>
      <c r="G16" s="108" t="s">
        <v>619</v>
      </c>
      <c r="H16" s="310" t="s">
        <v>620</v>
      </c>
      <c r="I16" s="118">
        <v>40</v>
      </c>
      <c r="J16" s="19">
        <v>84</v>
      </c>
      <c r="K16" s="19">
        <v>7</v>
      </c>
      <c r="L16" s="19">
        <v>12</v>
      </c>
      <c r="M16" s="71">
        <f t="shared" ref="M16:M20" si="0">I16*J16</f>
        <v>3360</v>
      </c>
      <c r="N16" s="369">
        <v>5904951005884</v>
      </c>
      <c r="O16" s="469">
        <f t="shared" ref="O16" si="1">IFERROR(P16*I16,"-")</f>
        <v>0</v>
      </c>
      <c r="P16" s="124">
        <v>0</v>
      </c>
      <c r="Q16" s="428">
        <f t="shared" ref="Q16" si="2">IFERROR(P16/J16,"-")</f>
        <v>0</v>
      </c>
      <c r="R16" s="4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48" s="4" customFormat="1" ht="16.95" customHeight="1" x14ac:dyDescent="0.3">
      <c r="B17" s="211"/>
      <c r="C17" s="236" t="s">
        <v>5</v>
      </c>
      <c r="D17" s="98" t="s">
        <v>378</v>
      </c>
      <c r="E17" s="180"/>
      <c r="F17" s="181"/>
      <c r="G17" s="105"/>
      <c r="H17" s="309" t="s">
        <v>5</v>
      </c>
      <c r="I17" s="116" t="s">
        <v>5</v>
      </c>
      <c r="J17" s="88" t="s">
        <v>5</v>
      </c>
      <c r="K17" s="88" t="s">
        <v>5</v>
      </c>
      <c r="L17" s="88" t="s">
        <v>5</v>
      </c>
      <c r="M17" s="105" t="s">
        <v>5</v>
      </c>
      <c r="N17" s="368" t="s">
        <v>5</v>
      </c>
      <c r="O17" s="470" t="s">
        <v>5</v>
      </c>
      <c r="P17" s="129" t="s">
        <v>5</v>
      </c>
      <c r="Q17" s="430" t="s">
        <v>5</v>
      </c>
      <c r="R17" s="4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</row>
    <row r="18" spans="1:448" s="4" customFormat="1" ht="16.95" customHeight="1" x14ac:dyDescent="0.3">
      <c r="B18" s="210">
        <v>2</v>
      </c>
      <c r="C18" s="61" t="s">
        <v>669</v>
      </c>
      <c r="D18" s="90" t="s">
        <v>379</v>
      </c>
      <c r="E18" s="176">
        <v>30200002</v>
      </c>
      <c r="F18" s="177" t="s">
        <v>258</v>
      </c>
      <c r="G18" s="108" t="s">
        <v>625</v>
      </c>
      <c r="H18" s="310" t="s">
        <v>250</v>
      </c>
      <c r="I18" s="118">
        <v>20</v>
      </c>
      <c r="J18" s="19">
        <v>70</v>
      </c>
      <c r="K18" s="19">
        <v>8</v>
      </c>
      <c r="L18" s="19" t="s">
        <v>621</v>
      </c>
      <c r="M18" s="71">
        <f t="shared" si="0"/>
        <v>1400</v>
      </c>
      <c r="N18" s="369">
        <v>5904951000353</v>
      </c>
      <c r="O18" s="469">
        <f>IFERROR(P18*I18,"-")</f>
        <v>0</v>
      </c>
      <c r="P18" s="124">
        <v>0</v>
      </c>
      <c r="Q18" s="428">
        <f>IFERROR(P18/J18,"-")</f>
        <v>0</v>
      </c>
      <c r="R18" s="4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48" s="4" customFormat="1" ht="16.95" customHeight="1" x14ac:dyDescent="0.3">
      <c r="B19" s="210">
        <v>3</v>
      </c>
      <c r="C19" s="61" t="s">
        <v>669</v>
      </c>
      <c r="D19" s="90" t="s">
        <v>648</v>
      </c>
      <c r="E19" s="176">
        <v>30200076</v>
      </c>
      <c r="F19" s="177" t="s">
        <v>258</v>
      </c>
      <c r="G19" s="108" t="s">
        <v>619</v>
      </c>
      <c r="H19" s="310" t="s">
        <v>624</v>
      </c>
      <c r="I19" s="118">
        <v>30</v>
      </c>
      <c r="J19" s="19">
        <v>100</v>
      </c>
      <c r="K19" s="19">
        <v>11</v>
      </c>
      <c r="L19" s="19" t="s">
        <v>622</v>
      </c>
      <c r="M19" s="71">
        <f t="shared" si="0"/>
        <v>3000</v>
      </c>
      <c r="N19" s="369">
        <v>5904951000322</v>
      </c>
      <c r="O19" s="469">
        <f>IFERROR(P19*I19,"-")</f>
        <v>0</v>
      </c>
      <c r="P19" s="124">
        <v>0</v>
      </c>
      <c r="Q19" s="428">
        <f>IFERROR(P19/J19,"-")</f>
        <v>0</v>
      </c>
      <c r="R19" s="4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48" s="4" customFormat="1" ht="16.95" customHeight="1" thickBot="1" x14ac:dyDescent="0.35">
      <c r="B20" s="210">
        <v>4</v>
      </c>
      <c r="C20" s="61" t="s">
        <v>669</v>
      </c>
      <c r="D20" s="90" t="s">
        <v>382</v>
      </c>
      <c r="E20" s="176">
        <v>30200034</v>
      </c>
      <c r="F20" s="177" t="s">
        <v>258</v>
      </c>
      <c r="G20" s="108" t="s">
        <v>619</v>
      </c>
      <c r="H20" s="310" t="s">
        <v>624</v>
      </c>
      <c r="I20" s="118">
        <v>30</v>
      </c>
      <c r="J20" s="19">
        <v>100</v>
      </c>
      <c r="K20" s="19">
        <v>11</v>
      </c>
      <c r="L20" s="19" t="s">
        <v>622</v>
      </c>
      <c r="M20" s="71">
        <f t="shared" si="0"/>
        <v>3000</v>
      </c>
      <c r="N20" s="369">
        <v>5904951002524</v>
      </c>
      <c r="O20" s="469">
        <f>IFERROR(P20*I20,"-")</f>
        <v>0</v>
      </c>
      <c r="P20" s="124">
        <v>0</v>
      </c>
      <c r="Q20" s="428">
        <f>IFERROR(P20/J20,"-")</f>
        <v>0</v>
      </c>
      <c r="R20" s="4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48" s="4" customFormat="1" ht="16.95" customHeight="1" x14ac:dyDescent="0.3">
      <c r="B21" s="211"/>
      <c r="C21" s="236" t="s">
        <v>5</v>
      </c>
      <c r="D21" s="98" t="s">
        <v>384</v>
      </c>
      <c r="E21" s="180"/>
      <c r="F21" s="181"/>
      <c r="G21" s="105"/>
      <c r="H21" s="309" t="s">
        <v>5</v>
      </c>
      <c r="I21" s="116" t="s">
        <v>5</v>
      </c>
      <c r="J21" s="88" t="s">
        <v>5</v>
      </c>
      <c r="K21" s="88" t="s">
        <v>5</v>
      </c>
      <c r="L21" s="88" t="s">
        <v>5</v>
      </c>
      <c r="M21" s="105" t="s">
        <v>5</v>
      </c>
      <c r="N21" s="368" t="s">
        <v>5</v>
      </c>
      <c r="O21" s="470" t="s">
        <v>5</v>
      </c>
      <c r="P21" s="129" t="s">
        <v>5</v>
      </c>
      <c r="Q21" s="430" t="s">
        <v>5</v>
      </c>
      <c r="R21" s="4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</row>
    <row r="22" spans="1:448" s="4" customFormat="1" ht="16.95" customHeight="1" x14ac:dyDescent="0.3">
      <c r="B22" s="213">
        <v>5</v>
      </c>
      <c r="C22" s="61" t="s">
        <v>669</v>
      </c>
      <c r="D22" s="90" t="s">
        <v>385</v>
      </c>
      <c r="E22" s="176">
        <v>30200030</v>
      </c>
      <c r="F22" s="177" t="s">
        <v>258</v>
      </c>
      <c r="G22" s="110" t="s">
        <v>623</v>
      </c>
      <c r="H22" s="310" t="s">
        <v>285</v>
      </c>
      <c r="I22" s="118">
        <v>24</v>
      </c>
      <c r="J22" s="19">
        <v>90</v>
      </c>
      <c r="K22" s="19">
        <v>6</v>
      </c>
      <c r="L22" s="19">
        <v>15</v>
      </c>
      <c r="M22" s="71">
        <f>I22*J22</f>
        <v>2160</v>
      </c>
      <c r="N22" s="369">
        <v>5904951002456</v>
      </c>
      <c r="O22" s="469">
        <f>IFERROR(P22*I22,"-")</f>
        <v>0</v>
      </c>
      <c r="P22" s="124">
        <v>0</v>
      </c>
      <c r="Q22" s="428">
        <f>IFERROR(P22/J22,"-")</f>
        <v>0</v>
      </c>
      <c r="R22" s="4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</row>
    <row r="23" spans="1:448" s="4" customFormat="1" ht="16.95" customHeight="1" x14ac:dyDescent="0.3">
      <c r="B23" s="213">
        <v>6</v>
      </c>
      <c r="C23" s="61" t="s">
        <v>669</v>
      </c>
      <c r="D23" s="90" t="s">
        <v>387</v>
      </c>
      <c r="E23" s="176">
        <v>30200031</v>
      </c>
      <c r="F23" s="177" t="s">
        <v>258</v>
      </c>
      <c r="G23" s="110" t="s">
        <v>623</v>
      </c>
      <c r="H23" s="310" t="s">
        <v>285</v>
      </c>
      <c r="I23" s="120">
        <v>24</v>
      </c>
      <c r="J23" s="23">
        <v>90</v>
      </c>
      <c r="K23" s="23">
        <v>6</v>
      </c>
      <c r="L23" s="23">
        <v>15</v>
      </c>
      <c r="M23" s="73">
        <f>I23*J23</f>
        <v>2160</v>
      </c>
      <c r="N23" s="369">
        <v>5904951002432</v>
      </c>
      <c r="O23" s="469">
        <f>IFERROR(P23*I23,"-")</f>
        <v>0</v>
      </c>
      <c r="P23" s="124">
        <v>0</v>
      </c>
      <c r="Q23" s="428">
        <f>IFERROR(P23/J23,"-")</f>
        <v>0</v>
      </c>
      <c r="R23" s="4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</row>
    <row r="24" spans="1:448" s="4" customFormat="1" ht="16.95" customHeight="1" thickBot="1" x14ac:dyDescent="0.35">
      <c r="B24" s="213">
        <v>7</v>
      </c>
      <c r="C24" s="61" t="s">
        <v>669</v>
      </c>
      <c r="D24" s="90" t="s">
        <v>388</v>
      </c>
      <c r="E24" s="176">
        <v>30200036</v>
      </c>
      <c r="F24" s="177" t="s">
        <v>258</v>
      </c>
      <c r="G24" s="110" t="s">
        <v>623</v>
      </c>
      <c r="H24" s="310" t="s">
        <v>285</v>
      </c>
      <c r="I24" s="120">
        <v>24</v>
      </c>
      <c r="J24" s="23">
        <v>90</v>
      </c>
      <c r="K24" s="23">
        <v>6</v>
      </c>
      <c r="L24" s="23">
        <v>15</v>
      </c>
      <c r="M24" s="73">
        <f>I24*J24</f>
        <v>2160</v>
      </c>
      <c r="N24" s="369">
        <v>5904951002784</v>
      </c>
      <c r="O24" s="469">
        <f>IFERROR(P24*I24,"-")</f>
        <v>0</v>
      </c>
      <c r="P24" s="124">
        <v>0</v>
      </c>
      <c r="Q24" s="428">
        <f>IFERROR(P24/J24,"-")</f>
        <v>0</v>
      </c>
      <c r="R24" s="4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</row>
    <row r="25" spans="1:448" s="4" customFormat="1" ht="16.95" customHeight="1" x14ac:dyDescent="0.3">
      <c r="B25" s="211"/>
      <c r="C25" s="236"/>
      <c r="D25" s="98" t="s">
        <v>389</v>
      </c>
      <c r="E25" s="180"/>
      <c r="F25" s="181"/>
      <c r="G25" s="105"/>
      <c r="H25" s="309"/>
      <c r="I25" s="116"/>
      <c r="J25" s="88"/>
      <c r="K25" s="88"/>
      <c r="L25" s="88"/>
      <c r="M25" s="105"/>
      <c r="N25" s="368"/>
      <c r="O25" s="470"/>
      <c r="P25" s="129"/>
      <c r="Q25" s="430"/>
      <c r="R25" s="4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</row>
    <row r="26" spans="1:448" s="5" customFormat="1" ht="16.95" customHeight="1" x14ac:dyDescent="0.3">
      <c r="A26" s="70"/>
      <c r="B26" s="213">
        <v>8</v>
      </c>
      <c r="C26" s="64" t="s">
        <v>669</v>
      </c>
      <c r="D26" s="90" t="s">
        <v>390</v>
      </c>
      <c r="E26" s="176">
        <v>30200066</v>
      </c>
      <c r="F26" s="177" t="s">
        <v>259</v>
      </c>
      <c r="G26" s="111" t="s">
        <v>627</v>
      </c>
      <c r="H26" s="310" t="s">
        <v>626</v>
      </c>
      <c r="I26" s="120">
        <v>15</v>
      </c>
      <c r="J26" s="19">
        <v>120</v>
      </c>
      <c r="K26" s="19">
        <v>15</v>
      </c>
      <c r="L26" s="23">
        <v>8</v>
      </c>
      <c r="M26" s="73">
        <f>I26*J26</f>
        <v>1800</v>
      </c>
      <c r="N26" s="369">
        <v>5904951005648</v>
      </c>
      <c r="O26" s="469">
        <f>IFERROR(P26*I26,"-")</f>
        <v>0</v>
      </c>
      <c r="P26" s="124">
        <v>0</v>
      </c>
      <c r="Q26" s="428">
        <f>IFERROR(P26/J26,"-")</f>
        <v>0</v>
      </c>
      <c r="R26" s="4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107"/>
    </row>
    <row r="27" spans="1:448" s="5" customFormat="1" ht="16.95" customHeight="1" x14ac:dyDescent="0.3">
      <c r="A27" s="70"/>
      <c r="B27" s="213">
        <v>9</v>
      </c>
      <c r="C27" s="64" t="s">
        <v>669</v>
      </c>
      <c r="D27" s="90" t="s">
        <v>391</v>
      </c>
      <c r="E27" s="176">
        <v>30200068</v>
      </c>
      <c r="F27" s="177" t="s">
        <v>259</v>
      </c>
      <c r="G27" s="111" t="s">
        <v>627</v>
      </c>
      <c r="H27" s="310" t="s">
        <v>626</v>
      </c>
      <c r="I27" s="120">
        <v>15</v>
      </c>
      <c r="J27" s="19">
        <v>120</v>
      </c>
      <c r="K27" s="19">
        <v>15</v>
      </c>
      <c r="L27" s="23">
        <v>8</v>
      </c>
      <c r="M27" s="73">
        <f>I27*J27</f>
        <v>1800</v>
      </c>
      <c r="N27" s="369">
        <v>5904951005655</v>
      </c>
      <c r="O27" s="469">
        <f>IFERROR(P27*I27,"-")</f>
        <v>0</v>
      </c>
      <c r="P27" s="124">
        <v>0</v>
      </c>
      <c r="Q27" s="428">
        <f>IFERROR(P27/J27,"-")</f>
        <v>0</v>
      </c>
      <c r="R27" s="47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107"/>
    </row>
    <row r="28" spans="1:448" s="5" customFormat="1" ht="16.95" customHeight="1" thickBot="1" x14ac:dyDescent="0.35">
      <c r="A28" s="70"/>
      <c r="B28" s="213">
        <v>10</v>
      </c>
      <c r="C28" s="64" t="s">
        <v>669</v>
      </c>
      <c r="D28" s="90" t="s">
        <v>392</v>
      </c>
      <c r="E28" s="176">
        <v>30200069</v>
      </c>
      <c r="F28" s="177" t="s">
        <v>259</v>
      </c>
      <c r="G28" s="111" t="s">
        <v>627</v>
      </c>
      <c r="H28" s="310" t="s">
        <v>626</v>
      </c>
      <c r="I28" s="120">
        <v>15</v>
      </c>
      <c r="J28" s="19">
        <v>120</v>
      </c>
      <c r="K28" s="19">
        <v>15</v>
      </c>
      <c r="L28" s="23">
        <v>8</v>
      </c>
      <c r="M28" s="73">
        <f>I28*J28</f>
        <v>1800</v>
      </c>
      <c r="N28" s="369">
        <v>5904951005662</v>
      </c>
      <c r="O28" s="469">
        <f>IFERROR(P28*I28,"-")</f>
        <v>0</v>
      </c>
      <c r="P28" s="124">
        <v>0</v>
      </c>
      <c r="Q28" s="428">
        <f>IFERROR(P28/J28,"-")</f>
        <v>0</v>
      </c>
      <c r="R28" s="4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107"/>
    </row>
    <row r="29" spans="1:448" s="4" customFormat="1" ht="16.95" customHeight="1" x14ac:dyDescent="0.3">
      <c r="B29" s="211"/>
      <c r="C29" s="236"/>
      <c r="D29" s="98" t="s">
        <v>394</v>
      </c>
      <c r="E29" s="180"/>
      <c r="F29" s="181"/>
      <c r="G29" s="105"/>
      <c r="H29" s="309"/>
      <c r="I29" s="116"/>
      <c r="J29" s="88"/>
      <c r="K29" s="88"/>
      <c r="L29" s="88"/>
      <c r="M29" s="105"/>
      <c r="N29" s="368"/>
      <c r="O29" s="470"/>
      <c r="P29" s="129"/>
      <c r="Q29" s="430"/>
      <c r="R29" s="4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</row>
    <row r="30" spans="1:448" s="4" customFormat="1" ht="16.95" customHeight="1" x14ac:dyDescent="0.3">
      <c r="B30" s="115"/>
      <c r="C30" s="62"/>
      <c r="D30" s="89" t="s">
        <v>395</v>
      </c>
      <c r="E30" s="176"/>
      <c r="F30" s="183"/>
      <c r="G30" s="104"/>
      <c r="H30" s="311"/>
      <c r="I30" s="115"/>
      <c r="J30" s="85"/>
      <c r="K30" s="85"/>
      <c r="L30" s="85"/>
      <c r="M30" s="104"/>
      <c r="N30" s="370"/>
      <c r="O30" s="471"/>
      <c r="P30" s="128"/>
      <c r="Q30" s="429"/>
      <c r="R30" s="4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</row>
    <row r="31" spans="1:448" s="4" customFormat="1" ht="16.95" customHeight="1" x14ac:dyDescent="0.3">
      <c r="B31" s="216">
        <v>11</v>
      </c>
      <c r="C31" s="63" t="s">
        <v>377</v>
      </c>
      <c r="D31" s="217" t="s">
        <v>396</v>
      </c>
      <c r="E31" s="176">
        <v>30200040</v>
      </c>
      <c r="F31" s="177" t="s">
        <v>259</v>
      </c>
      <c r="G31" s="219" t="s">
        <v>628</v>
      </c>
      <c r="H31" s="310" t="s">
        <v>631</v>
      </c>
      <c r="I31" s="220">
        <v>6</v>
      </c>
      <c r="J31" s="221">
        <v>200</v>
      </c>
      <c r="K31" s="221">
        <v>5</v>
      </c>
      <c r="L31" s="221">
        <v>40</v>
      </c>
      <c r="M31" s="222">
        <v>2430</v>
      </c>
      <c r="N31" s="369">
        <v>5904951003224</v>
      </c>
      <c r="O31" s="469">
        <f>IFERROR(P31*I31,"-")</f>
        <v>0</v>
      </c>
      <c r="P31" s="124">
        <v>0</v>
      </c>
      <c r="Q31" s="428">
        <f>IFERROR(P31/J31,"-")</f>
        <v>0</v>
      </c>
      <c r="R31" s="4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</row>
    <row r="32" spans="1:448" s="4" customFormat="1" ht="16.95" customHeight="1" x14ac:dyDescent="0.3">
      <c r="B32" s="216">
        <v>12</v>
      </c>
      <c r="C32" s="63" t="s">
        <v>377</v>
      </c>
      <c r="D32" s="217" t="s">
        <v>397</v>
      </c>
      <c r="E32" s="176">
        <v>30200041</v>
      </c>
      <c r="F32" s="177" t="s">
        <v>259</v>
      </c>
      <c r="G32" s="219" t="s">
        <v>628</v>
      </c>
      <c r="H32" s="310" t="s">
        <v>631</v>
      </c>
      <c r="I32" s="220">
        <v>6</v>
      </c>
      <c r="J32" s="221">
        <v>200</v>
      </c>
      <c r="K32" s="221">
        <v>5</v>
      </c>
      <c r="L32" s="221">
        <v>40</v>
      </c>
      <c r="M32" s="222">
        <v>1260</v>
      </c>
      <c r="N32" s="369">
        <v>5904951003217</v>
      </c>
      <c r="O32" s="469">
        <f>IFERROR(P32*I32,"-")</f>
        <v>0</v>
      </c>
      <c r="P32" s="124">
        <v>0</v>
      </c>
      <c r="Q32" s="428">
        <f>IFERROR(P32/J32,"-")</f>
        <v>0</v>
      </c>
      <c r="R32" s="4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</row>
    <row r="33" spans="2:447" s="4" customFormat="1" ht="16.95" customHeight="1" x14ac:dyDescent="0.3">
      <c r="B33" s="216">
        <v>13</v>
      </c>
      <c r="C33" s="63" t="s">
        <v>377</v>
      </c>
      <c r="D33" s="217" t="s">
        <v>398</v>
      </c>
      <c r="E33" s="176">
        <v>30200042</v>
      </c>
      <c r="F33" s="177" t="s">
        <v>259</v>
      </c>
      <c r="G33" s="219" t="s">
        <v>628</v>
      </c>
      <c r="H33" s="310" t="s">
        <v>631</v>
      </c>
      <c r="I33" s="220">
        <v>6</v>
      </c>
      <c r="J33" s="221">
        <v>200</v>
      </c>
      <c r="K33" s="221">
        <v>5</v>
      </c>
      <c r="L33" s="221">
        <v>40</v>
      </c>
      <c r="M33" s="222">
        <v>2430</v>
      </c>
      <c r="N33" s="369">
        <v>5904951003248</v>
      </c>
      <c r="O33" s="469">
        <f>IFERROR(P33*I33,"-")</f>
        <v>0</v>
      </c>
      <c r="P33" s="124">
        <v>0</v>
      </c>
      <c r="Q33" s="428">
        <f>IFERROR(P33/J33,"-")</f>
        <v>0</v>
      </c>
      <c r="R33" s="4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</row>
    <row r="34" spans="2:447" s="4" customFormat="1" ht="16.95" customHeight="1" x14ac:dyDescent="0.3">
      <c r="B34" s="115"/>
      <c r="C34" s="62"/>
      <c r="D34" s="89" t="s">
        <v>399</v>
      </c>
      <c r="E34" s="182"/>
      <c r="F34" s="183"/>
      <c r="G34" s="104"/>
      <c r="H34" s="311"/>
      <c r="I34" s="115"/>
      <c r="J34" s="85"/>
      <c r="K34" s="85"/>
      <c r="L34" s="85"/>
      <c r="M34" s="104"/>
      <c r="N34" s="370"/>
      <c r="O34" s="471"/>
      <c r="P34" s="128"/>
      <c r="Q34" s="429"/>
      <c r="R34" s="4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</row>
    <row r="35" spans="2:447" s="4" customFormat="1" ht="16.95" customHeight="1" thickBot="1" x14ac:dyDescent="0.35">
      <c r="B35" s="213">
        <v>14</v>
      </c>
      <c r="C35" s="63" t="s">
        <v>669</v>
      </c>
      <c r="D35" s="95" t="s">
        <v>403</v>
      </c>
      <c r="E35" s="176">
        <v>30200058</v>
      </c>
      <c r="F35" s="177" t="s">
        <v>259</v>
      </c>
      <c r="G35" s="110" t="s">
        <v>629</v>
      </c>
      <c r="H35" s="310" t="s">
        <v>633</v>
      </c>
      <c r="I35" s="118">
        <v>12</v>
      </c>
      <c r="J35" s="19">
        <v>176</v>
      </c>
      <c r="K35" s="19">
        <v>22</v>
      </c>
      <c r="L35" s="19">
        <v>8</v>
      </c>
      <c r="M35" s="73">
        <f>I35*K35*L35</f>
        <v>2112</v>
      </c>
      <c r="N35" s="369" t="s">
        <v>51</v>
      </c>
      <c r="O35" s="469">
        <f>IFERROR(P35*I35,"-")</f>
        <v>0</v>
      </c>
      <c r="P35" s="124">
        <v>0</v>
      </c>
      <c r="Q35" s="428">
        <f>IFERROR(P35/J35,"-")</f>
        <v>0</v>
      </c>
      <c r="R35" s="4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</row>
    <row r="36" spans="2:447" s="4" customFormat="1" ht="16.95" customHeight="1" x14ac:dyDescent="0.3">
      <c r="B36" s="214"/>
      <c r="C36" s="238" t="s">
        <v>5</v>
      </c>
      <c r="D36" s="91" t="s">
        <v>404</v>
      </c>
      <c r="E36" s="180"/>
      <c r="F36" s="181"/>
      <c r="G36" s="106"/>
      <c r="H36" s="312" t="s">
        <v>5</v>
      </c>
      <c r="I36" s="117"/>
      <c r="J36" s="93"/>
      <c r="K36" s="93"/>
      <c r="L36" s="93"/>
      <c r="M36" s="106" t="s">
        <v>5</v>
      </c>
      <c r="N36" s="371"/>
      <c r="O36" s="472" t="s">
        <v>5</v>
      </c>
      <c r="P36" s="130" t="s">
        <v>5</v>
      </c>
      <c r="Q36" s="431" t="s">
        <v>5</v>
      </c>
      <c r="R36" s="4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</row>
    <row r="37" spans="2:447" s="4" customFormat="1" ht="16.95" customHeight="1" x14ac:dyDescent="0.3">
      <c r="B37" s="213">
        <v>15</v>
      </c>
      <c r="C37" s="63" t="s">
        <v>669</v>
      </c>
      <c r="D37" s="95" t="s">
        <v>405</v>
      </c>
      <c r="E37" s="176">
        <v>30200085</v>
      </c>
      <c r="F37" s="177" t="s">
        <v>259</v>
      </c>
      <c r="G37" s="110" t="s">
        <v>628</v>
      </c>
      <c r="H37" s="310" t="s">
        <v>632</v>
      </c>
      <c r="I37" s="118">
        <v>8</v>
      </c>
      <c r="J37" s="19">
        <v>162</v>
      </c>
      <c r="K37" s="19">
        <v>6</v>
      </c>
      <c r="L37" s="19">
        <v>27</v>
      </c>
      <c r="M37" s="71">
        <f>I37*J37</f>
        <v>1296</v>
      </c>
      <c r="N37" s="369">
        <v>5904951000582</v>
      </c>
      <c r="O37" s="469">
        <f>IFERROR(P37*I37,"-")</f>
        <v>0</v>
      </c>
      <c r="P37" s="124">
        <v>0</v>
      </c>
      <c r="Q37" s="428">
        <f>IFERROR(P37/J37,"-")</f>
        <v>0</v>
      </c>
      <c r="R37" s="4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</row>
    <row r="38" spans="2:447" s="4" customFormat="1" ht="16.95" customHeight="1" x14ac:dyDescent="0.3">
      <c r="B38" s="213">
        <v>16</v>
      </c>
      <c r="C38" s="63" t="s">
        <v>669</v>
      </c>
      <c r="D38" s="95" t="s">
        <v>405</v>
      </c>
      <c r="E38" s="176" t="s">
        <v>673</v>
      </c>
      <c r="F38" s="177" t="s">
        <v>259</v>
      </c>
      <c r="G38" s="110" t="s">
        <v>630</v>
      </c>
      <c r="H38" s="310" t="s">
        <v>631</v>
      </c>
      <c r="I38" s="118">
        <v>6</v>
      </c>
      <c r="J38" s="19">
        <v>84</v>
      </c>
      <c r="K38" s="19">
        <v>4</v>
      </c>
      <c r="L38" s="19">
        <v>21</v>
      </c>
      <c r="M38" s="71">
        <f>I38*J38</f>
        <v>504</v>
      </c>
      <c r="N38" s="369">
        <v>5904951004245</v>
      </c>
      <c r="O38" s="469">
        <f>IFERROR(P38*I38,"-")</f>
        <v>0</v>
      </c>
      <c r="P38" s="124">
        <v>0</v>
      </c>
      <c r="Q38" s="428">
        <f>IFERROR(P38/J38,"-")</f>
        <v>0</v>
      </c>
      <c r="R38" s="4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</row>
    <row r="39" spans="2:447" s="4" customFormat="1" ht="16.95" customHeight="1" x14ac:dyDescent="0.3">
      <c r="B39" s="213">
        <v>17</v>
      </c>
      <c r="C39" s="63" t="s">
        <v>377</v>
      </c>
      <c r="D39" s="95" t="s">
        <v>406</v>
      </c>
      <c r="E39" s="176">
        <v>30200084</v>
      </c>
      <c r="F39" s="177" t="s">
        <v>259</v>
      </c>
      <c r="G39" s="110" t="s">
        <v>628</v>
      </c>
      <c r="H39" s="310" t="s">
        <v>632</v>
      </c>
      <c r="I39" s="118">
        <v>8</v>
      </c>
      <c r="J39" s="19">
        <v>162</v>
      </c>
      <c r="K39" s="19">
        <v>6</v>
      </c>
      <c r="L39" s="19">
        <v>27</v>
      </c>
      <c r="M39" s="71">
        <f>I39*J39</f>
        <v>1296</v>
      </c>
      <c r="N39" s="369">
        <v>5904951000919</v>
      </c>
      <c r="O39" s="469">
        <f>IFERROR(P39*I39,"-")</f>
        <v>0</v>
      </c>
      <c r="P39" s="124">
        <v>0</v>
      </c>
      <c r="Q39" s="428">
        <f>IFERROR(P39/J39,"-")</f>
        <v>0</v>
      </c>
      <c r="R39" s="4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</row>
    <row r="40" spans="2:447" s="4" customFormat="1" ht="16.95" customHeight="1" x14ac:dyDescent="0.3">
      <c r="B40" s="213">
        <v>18</v>
      </c>
      <c r="C40" s="63" t="s">
        <v>377</v>
      </c>
      <c r="D40" s="203" t="s">
        <v>407</v>
      </c>
      <c r="E40" s="176">
        <v>30200083</v>
      </c>
      <c r="F40" s="177" t="s">
        <v>259</v>
      </c>
      <c r="G40" s="110" t="s">
        <v>628</v>
      </c>
      <c r="H40" s="310" t="s">
        <v>632</v>
      </c>
      <c r="I40" s="205">
        <v>8</v>
      </c>
      <c r="J40" s="206">
        <v>162</v>
      </c>
      <c r="K40" s="206">
        <v>6</v>
      </c>
      <c r="L40" s="206">
        <v>27</v>
      </c>
      <c r="M40" s="207">
        <f>I40*J40</f>
        <v>1296</v>
      </c>
      <c r="N40" s="372">
        <v>5904951000988</v>
      </c>
      <c r="O40" s="473">
        <f>IFERROR(P40*I40,"-")</f>
        <v>0</v>
      </c>
      <c r="P40" s="208">
        <v>0</v>
      </c>
      <c r="Q40" s="432">
        <f>IFERROR(P40/J40,"-")</f>
        <v>0</v>
      </c>
      <c r="R40" s="4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</row>
    <row r="41" spans="2:447" s="4" customFormat="1" ht="16.95" customHeight="1" x14ac:dyDescent="0.3">
      <c r="B41" s="214"/>
      <c r="C41" s="237" t="s">
        <v>5</v>
      </c>
      <c r="D41" s="195" t="s">
        <v>408</v>
      </c>
      <c r="E41" s="196"/>
      <c r="F41" s="181"/>
      <c r="G41" s="197"/>
      <c r="H41" s="313" t="s">
        <v>5</v>
      </c>
      <c r="I41" s="198"/>
      <c r="J41" s="199"/>
      <c r="K41" s="199"/>
      <c r="L41" s="199"/>
      <c r="M41" s="197" t="s">
        <v>5</v>
      </c>
      <c r="N41" s="373"/>
      <c r="O41" s="474" t="s">
        <v>5</v>
      </c>
      <c r="P41" s="200" t="s">
        <v>5</v>
      </c>
      <c r="Q41" s="433" t="s">
        <v>5</v>
      </c>
      <c r="R41" s="4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</row>
    <row r="42" spans="2:447" s="4" customFormat="1" ht="16.95" customHeight="1" x14ac:dyDescent="0.3">
      <c r="B42" s="213">
        <v>19</v>
      </c>
      <c r="C42" s="63" t="s">
        <v>669</v>
      </c>
      <c r="D42" s="90" t="s">
        <v>409</v>
      </c>
      <c r="E42" s="176" t="s">
        <v>571</v>
      </c>
      <c r="F42" s="177" t="s">
        <v>259</v>
      </c>
      <c r="G42" s="110" t="s">
        <v>630</v>
      </c>
      <c r="H42" s="310" t="s">
        <v>631</v>
      </c>
      <c r="I42" s="118">
        <v>6</v>
      </c>
      <c r="J42" s="19">
        <v>84</v>
      </c>
      <c r="K42" s="19">
        <v>4</v>
      </c>
      <c r="L42" s="19">
        <v>21</v>
      </c>
      <c r="M42" s="71">
        <f>I42*J42</f>
        <v>504</v>
      </c>
      <c r="N42" s="369">
        <v>5904951003354</v>
      </c>
      <c r="O42" s="469">
        <f>IFERROR(P42*I42,"-")</f>
        <v>0</v>
      </c>
      <c r="P42" s="124">
        <v>0</v>
      </c>
      <c r="Q42" s="428">
        <f>IFERROR(P42/J42,"-")</f>
        <v>0</v>
      </c>
      <c r="R42" s="4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</row>
    <row r="43" spans="2:447" s="4" customFormat="1" ht="16.95" customHeight="1" x14ac:dyDescent="0.3">
      <c r="B43" s="252"/>
      <c r="C43" s="237" t="s">
        <v>5</v>
      </c>
      <c r="D43" s="195" t="s">
        <v>670</v>
      </c>
      <c r="E43" s="196"/>
      <c r="F43" s="181"/>
      <c r="G43" s="197"/>
      <c r="H43" s="313" t="s">
        <v>5</v>
      </c>
      <c r="I43" s="198" t="s">
        <v>5</v>
      </c>
      <c r="J43" s="199" t="s">
        <v>5</v>
      </c>
      <c r="K43" s="199" t="s">
        <v>5</v>
      </c>
      <c r="L43" s="199" t="s">
        <v>5</v>
      </c>
      <c r="M43" s="197" t="s">
        <v>5</v>
      </c>
      <c r="N43" s="374" t="s">
        <v>5</v>
      </c>
      <c r="O43" s="474" t="s">
        <v>5</v>
      </c>
      <c r="P43" s="201" t="s">
        <v>5</v>
      </c>
      <c r="Q43" s="433"/>
      <c r="R43" s="47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</row>
    <row r="44" spans="2:447" s="4" customFormat="1" ht="16.95" customHeight="1" x14ac:dyDescent="0.3">
      <c r="B44" s="210">
        <v>20</v>
      </c>
      <c r="C44" s="61" t="s">
        <v>669</v>
      </c>
      <c r="D44" s="90" t="s">
        <v>414</v>
      </c>
      <c r="E44" s="176">
        <v>30200006</v>
      </c>
      <c r="F44" s="177" t="s">
        <v>259</v>
      </c>
      <c r="G44" s="108" t="s">
        <v>91</v>
      </c>
      <c r="H44" s="310" t="s">
        <v>245</v>
      </c>
      <c r="I44" s="118">
        <v>12</v>
      </c>
      <c r="J44" s="19">
        <v>80</v>
      </c>
      <c r="K44" s="19">
        <v>10</v>
      </c>
      <c r="L44" s="19">
        <v>8</v>
      </c>
      <c r="M44" s="71">
        <f>I44*J44</f>
        <v>960</v>
      </c>
      <c r="N44" s="369">
        <v>5904951000452</v>
      </c>
      <c r="O44" s="469">
        <f>IFERROR(P44*I44,"-")</f>
        <v>0</v>
      </c>
      <c r="P44" s="124">
        <v>0</v>
      </c>
      <c r="Q44" s="428">
        <f>IFERROR(P44/J44,"-")</f>
        <v>0</v>
      </c>
      <c r="R44" s="4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</row>
    <row r="45" spans="2:447" s="4" customFormat="1" ht="16.95" customHeight="1" thickBot="1" x14ac:dyDescent="0.35">
      <c r="B45" s="210">
        <v>21</v>
      </c>
      <c r="C45" s="65" t="s">
        <v>669</v>
      </c>
      <c r="D45" s="97" t="s">
        <v>417</v>
      </c>
      <c r="E45" s="176">
        <v>30200005</v>
      </c>
      <c r="F45" s="177" t="s">
        <v>259</v>
      </c>
      <c r="G45" s="108" t="s">
        <v>91</v>
      </c>
      <c r="H45" s="310" t="s">
        <v>245</v>
      </c>
      <c r="I45" s="119">
        <v>12</v>
      </c>
      <c r="J45" s="24">
        <v>80</v>
      </c>
      <c r="K45" s="24">
        <v>10</v>
      </c>
      <c r="L45" s="24">
        <v>8</v>
      </c>
      <c r="M45" s="72">
        <f>I45*J45</f>
        <v>960</v>
      </c>
      <c r="N45" s="369">
        <v>5904951000469</v>
      </c>
      <c r="O45" s="469">
        <f>IFERROR(P45*I45,"-")</f>
        <v>0</v>
      </c>
      <c r="P45" s="124">
        <v>0</v>
      </c>
      <c r="Q45" s="428">
        <f>IFERROR(P45/J45,"-")</f>
        <v>0</v>
      </c>
      <c r="R45" s="4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2:447" s="4" customFormat="1" ht="16.95" customHeight="1" x14ac:dyDescent="0.3">
      <c r="B46" s="211"/>
      <c r="C46" s="236" t="s">
        <v>5</v>
      </c>
      <c r="D46" s="98" t="s">
        <v>418</v>
      </c>
      <c r="E46" s="180"/>
      <c r="F46" s="181"/>
      <c r="G46" s="105"/>
      <c r="H46" s="309" t="s">
        <v>5</v>
      </c>
      <c r="I46" s="116"/>
      <c r="J46" s="88"/>
      <c r="K46" s="88"/>
      <c r="L46" s="88"/>
      <c r="M46" s="105" t="s">
        <v>5</v>
      </c>
      <c r="N46" s="375"/>
      <c r="O46" s="470" t="s">
        <v>5</v>
      </c>
      <c r="P46" s="132" t="s">
        <v>5</v>
      </c>
      <c r="Q46" s="430" t="s">
        <v>5</v>
      </c>
      <c r="R46" s="4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2:447" s="4" customFormat="1" ht="16.95" customHeight="1" x14ac:dyDescent="0.3">
      <c r="B47" s="213">
        <v>22</v>
      </c>
      <c r="C47" s="63" t="s">
        <v>377</v>
      </c>
      <c r="D47" s="95" t="s">
        <v>419</v>
      </c>
      <c r="E47" s="176" t="s">
        <v>577</v>
      </c>
      <c r="F47" s="177" t="s">
        <v>259</v>
      </c>
      <c r="G47" s="108" t="s">
        <v>619</v>
      </c>
      <c r="H47" s="310" t="s">
        <v>245</v>
      </c>
      <c r="I47" s="118">
        <v>12</v>
      </c>
      <c r="J47" s="19">
        <v>152</v>
      </c>
      <c r="K47" s="19">
        <v>19</v>
      </c>
      <c r="L47" s="19">
        <v>8</v>
      </c>
      <c r="M47" s="71">
        <f>I47*J47</f>
        <v>1824</v>
      </c>
      <c r="N47" s="369">
        <v>5904951003682</v>
      </c>
      <c r="O47" s="469">
        <f>IFERROR(P47*I47*3,"-")</f>
        <v>0</v>
      </c>
      <c r="P47" s="124">
        <v>0</v>
      </c>
      <c r="Q47" s="428">
        <f>IFERROR(P47/J47,"-")</f>
        <v>0</v>
      </c>
      <c r="R47" s="4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2:447" s="4" customFormat="1" ht="16.95" customHeight="1" thickBot="1" x14ac:dyDescent="0.35">
      <c r="B48" s="212">
        <v>23</v>
      </c>
      <c r="C48" s="65" t="s">
        <v>669</v>
      </c>
      <c r="D48" s="97" t="s">
        <v>420</v>
      </c>
      <c r="E48" s="176">
        <v>30200046</v>
      </c>
      <c r="F48" s="109" t="s">
        <v>259</v>
      </c>
      <c r="G48" s="109" t="s">
        <v>634</v>
      </c>
      <c r="H48" s="314" t="s">
        <v>245</v>
      </c>
      <c r="I48" s="119">
        <v>12</v>
      </c>
      <c r="J48" s="24">
        <v>96</v>
      </c>
      <c r="K48" s="24">
        <v>12</v>
      </c>
      <c r="L48" s="24">
        <v>8</v>
      </c>
      <c r="M48" s="72">
        <f>I48*J48</f>
        <v>1152</v>
      </c>
      <c r="N48" s="376">
        <v>5904951003507</v>
      </c>
      <c r="O48" s="475">
        <f>IFERROR(P48*I48,"-")</f>
        <v>0</v>
      </c>
      <c r="P48" s="320">
        <v>0</v>
      </c>
      <c r="Q48" s="435">
        <f>IFERROR(P48/J48,"-")</f>
        <v>0</v>
      </c>
      <c r="R48" s="4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2:47" s="17" customFormat="1" ht="36.75" customHeight="1" x14ac:dyDescent="0.2">
      <c r="D49" s="16"/>
      <c r="E49" s="188"/>
      <c r="F49" s="188"/>
      <c r="G49" s="38"/>
      <c r="H49" s="39"/>
      <c r="I49" s="39"/>
      <c r="J49" s="39"/>
      <c r="K49" s="39"/>
      <c r="L49" s="39"/>
      <c r="M49" s="39"/>
      <c r="N49" s="39"/>
      <c r="O49" s="40"/>
      <c r="P49" s="41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</row>
    <row r="50" spans="2:47" s="17" customFormat="1" ht="10.199999999999999" x14ac:dyDescent="0.2">
      <c r="B50" s="42"/>
      <c r="C50" s="42"/>
      <c r="D50" s="43"/>
      <c r="E50" s="189"/>
      <c r="F50" s="189"/>
      <c r="G50" s="38"/>
      <c r="H50" s="39"/>
      <c r="I50" s="39"/>
      <c r="J50" s="39"/>
      <c r="K50" s="39"/>
      <c r="L50" s="39"/>
      <c r="M50" s="39"/>
      <c r="N50" s="39"/>
      <c r="O50" s="40"/>
      <c r="P50" s="41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</row>
    <row r="51" spans="2:47" s="17" customFormat="1" ht="13.5" customHeight="1" x14ac:dyDescent="0.2">
      <c r="B51" s="36"/>
      <c r="C51" s="36"/>
      <c r="D51" s="50"/>
      <c r="E51" s="190"/>
      <c r="F51" s="190"/>
      <c r="G51" s="38"/>
      <c r="H51" s="39"/>
      <c r="I51" s="39"/>
      <c r="J51" s="39"/>
      <c r="K51" s="39"/>
      <c r="L51" s="39"/>
      <c r="M51" s="39"/>
      <c r="N51" s="39"/>
      <c r="O51" s="40"/>
      <c r="P51" s="41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</row>
    <row r="52" spans="2:47" s="28" customFormat="1" x14ac:dyDescent="0.3">
      <c r="B52" s="36"/>
      <c r="C52" s="36"/>
      <c r="D52" s="37"/>
      <c r="E52" s="191"/>
      <c r="F52" s="191"/>
      <c r="G52" s="51"/>
      <c r="H52" s="52"/>
      <c r="I52" s="52"/>
      <c r="J52" s="52"/>
      <c r="K52" s="52"/>
      <c r="L52" s="52"/>
      <c r="M52" s="52"/>
      <c r="N52" s="52"/>
      <c r="O52" s="53"/>
      <c r="P52" s="29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2:47" s="28" customFormat="1" x14ac:dyDescent="0.3">
      <c r="B53" s="36"/>
      <c r="C53" s="36"/>
      <c r="D53" s="37"/>
      <c r="E53" s="191"/>
      <c r="F53" s="191"/>
      <c r="G53" s="51"/>
      <c r="H53" s="52"/>
      <c r="I53" s="52"/>
      <c r="J53" s="52"/>
      <c r="K53" s="52"/>
      <c r="L53" s="52"/>
      <c r="M53" s="52"/>
      <c r="N53" s="52"/>
      <c r="O53" s="53"/>
      <c r="P53" s="29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2:47" s="28" customFormat="1" x14ac:dyDescent="0.3">
      <c r="B54" s="36"/>
      <c r="C54" s="36"/>
      <c r="D54" s="37"/>
      <c r="E54" s="191"/>
      <c r="F54" s="191"/>
      <c r="G54" s="51"/>
      <c r="H54" s="52"/>
      <c r="I54" s="52"/>
      <c r="J54" s="52"/>
      <c r="K54" s="52"/>
      <c r="L54" s="52"/>
      <c r="M54" s="52"/>
      <c r="N54" s="52"/>
      <c r="O54" s="53"/>
      <c r="P54" s="29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2:47" s="28" customFormat="1" x14ac:dyDescent="0.3">
      <c r="B55" s="36"/>
      <c r="C55" s="36"/>
      <c r="D55" s="37"/>
      <c r="E55" s="191"/>
      <c r="F55" s="191"/>
      <c r="G55" s="51"/>
      <c r="H55" s="52"/>
      <c r="I55" s="52"/>
      <c r="J55" s="52"/>
      <c r="K55" s="52"/>
      <c r="L55" s="52"/>
      <c r="M55" s="52"/>
      <c r="N55" s="52"/>
      <c r="O55" s="53"/>
      <c r="P55" s="29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2:47" s="28" customFormat="1" x14ac:dyDescent="0.3">
      <c r="B56" s="36"/>
      <c r="C56" s="36"/>
      <c r="D56" s="37"/>
      <c r="E56" s="191"/>
      <c r="F56" s="191"/>
      <c r="G56" s="51"/>
      <c r="H56" s="52"/>
      <c r="I56" s="52"/>
      <c r="J56" s="52"/>
      <c r="K56" s="52"/>
      <c r="L56" s="52"/>
      <c r="M56" s="52"/>
      <c r="N56" s="52"/>
      <c r="O56" s="53"/>
      <c r="P56" s="29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2:47" s="28" customFormat="1" x14ac:dyDescent="0.3">
      <c r="B57" s="36"/>
      <c r="C57" s="36"/>
      <c r="D57" s="37"/>
      <c r="E57" s="191"/>
      <c r="F57" s="191"/>
      <c r="G57" s="51"/>
      <c r="H57" s="52"/>
      <c r="I57" s="52"/>
      <c r="J57" s="52"/>
      <c r="K57" s="52"/>
      <c r="L57" s="52"/>
      <c r="M57" s="52"/>
      <c r="N57" s="52"/>
      <c r="O57" s="53"/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2:47" s="28" customFormat="1" x14ac:dyDescent="0.3">
      <c r="B58" s="36"/>
      <c r="C58" s="36"/>
      <c r="D58" s="37"/>
      <c r="E58" s="191"/>
      <c r="F58" s="191"/>
      <c r="G58" s="51"/>
      <c r="H58" s="52"/>
      <c r="I58" s="52"/>
      <c r="J58" s="52"/>
      <c r="K58" s="52"/>
      <c r="L58" s="52"/>
      <c r="M58" s="52"/>
      <c r="N58" s="52"/>
      <c r="O58" s="53"/>
      <c r="P58" s="2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2:47" s="28" customFormat="1" x14ac:dyDescent="0.3">
      <c r="B59" s="36"/>
      <c r="C59" s="36"/>
      <c r="D59" s="37"/>
      <c r="E59" s="191"/>
      <c r="F59" s="191"/>
      <c r="G59" s="51"/>
      <c r="H59" s="52"/>
      <c r="I59" s="52"/>
      <c r="J59" s="52"/>
      <c r="K59" s="52"/>
      <c r="L59" s="52"/>
      <c r="M59" s="52"/>
      <c r="N59" s="52"/>
      <c r="O59" s="53"/>
      <c r="P59" s="2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2:47" s="28" customFormat="1" x14ac:dyDescent="0.3">
      <c r="B60" s="36"/>
      <c r="C60" s="36"/>
      <c r="D60" s="37"/>
      <c r="E60" s="191"/>
      <c r="F60" s="191"/>
      <c r="G60" s="51"/>
      <c r="H60" s="52"/>
      <c r="I60" s="52"/>
      <c r="J60" s="52"/>
      <c r="K60" s="52"/>
      <c r="L60" s="52"/>
      <c r="M60" s="52"/>
      <c r="N60" s="52"/>
      <c r="O60" s="53"/>
      <c r="P60" s="29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2:47" s="28" customFormat="1" x14ac:dyDescent="0.3">
      <c r="B61" s="36"/>
      <c r="C61" s="36"/>
      <c r="D61" s="37"/>
      <c r="E61" s="191"/>
      <c r="F61" s="191"/>
      <c r="G61" s="51"/>
      <c r="H61" s="52"/>
      <c r="I61" s="52"/>
      <c r="J61" s="52"/>
      <c r="K61" s="52"/>
      <c r="L61" s="52"/>
      <c r="M61" s="52"/>
      <c r="N61" s="52"/>
      <c r="O61" s="53"/>
      <c r="P61" s="29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2:47" s="28" customFormat="1" x14ac:dyDescent="0.3">
      <c r="B62" s="36"/>
      <c r="C62" s="36"/>
      <c r="D62" s="37"/>
      <c r="E62" s="191"/>
      <c r="F62" s="191"/>
      <c r="G62" s="51"/>
      <c r="H62" s="52"/>
      <c r="I62" s="52"/>
      <c r="J62" s="52"/>
      <c r="K62" s="52"/>
      <c r="L62" s="52"/>
      <c r="M62" s="52"/>
      <c r="N62" s="52"/>
      <c r="O62" s="53"/>
      <c r="P62" s="29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2:47" s="28" customFormat="1" x14ac:dyDescent="0.3">
      <c r="B63" s="36"/>
      <c r="C63" s="36"/>
      <c r="D63" s="37"/>
      <c r="E63" s="191"/>
      <c r="F63" s="191"/>
      <c r="G63" s="51"/>
      <c r="H63" s="52"/>
      <c r="I63" s="52"/>
      <c r="J63" s="52"/>
      <c r="K63" s="52"/>
      <c r="L63" s="52"/>
      <c r="M63" s="52"/>
      <c r="N63" s="52"/>
      <c r="O63" s="53"/>
      <c r="P63" s="29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2:47" s="28" customFormat="1" x14ac:dyDescent="0.3">
      <c r="B64" s="36"/>
      <c r="C64" s="36"/>
      <c r="D64" s="37"/>
      <c r="E64" s="191"/>
      <c r="F64" s="191"/>
      <c r="G64" s="51"/>
      <c r="H64" s="52"/>
      <c r="I64" s="52"/>
      <c r="J64" s="52"/>
      <c r="K64" s="52"/>
      <c r="L64" s="52"/>
      <c r="M64" s="52"/>
      <c r="N64" s="52"/>
      <c r="O64" s="53"/>
      <c r="P64" s="29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2:47" s="28" customFormat="1" x14ac:dyDescent="0.3">
      <c r="B65" s="36"/>
      <c r="C65" s="36"/>
      <c r="D65" s="37"/>
      <c r="E65" s="191"/>
      <c r="F65" s="191"/>
      <c r="G65" s="51"/>
      <c r="H65" s="52"/>
      <c r="I65" s="52"/>
      <c r="J65" s="52"/>
      <c r="K65" s="52"/>
      <c r="L65" s="52"/>
      <c r="M65" s="52"/>
      <c r="N65" s="52"/>
      <c r="O65" s="53"/>
      <c r="P65" s="29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2:47" s="28" customFormat="1" x14ac:dyDescent="0.3">
      <c r="B66" s="36"/>
      <c r="C66" s="36"/>
      <c r="D66" s="37"/>
      <c r="E66" s="191"/>
      <c r="F66" s="191"/>
      <c r="G66" s="51"/>
      <c r="H66" s="52"/>
      <c r="I66" s="52"/>
      <c r="J66" s="52"/>
      <c r="K66" s="52"/>
      <c r="L66" s="52"/>
      <c r="M66" s="52"/>
      <c r="N66" s="52"/>
      <c r="O66" s="53"/>
      <c r="P66" s="29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2:47" s="28" customFormat="1" x14ac:dyDescent="0.3">
      <c r="B67" s="36"/>
      <c r="C67" s="36"/>
      <c r="D67" s="37"/>
      <c r="E67" s="191"/>
      <c r="F67" s="191"/>
      <c r="G67" s="51"/>
      <c r="H67" s="52"/>
      <c r="I67" s="52"/>
      <c r="J67" s="52"/>
      <c r="K67" s="52"/>
      <c r="L67" s="52"/>
      <c r="M67" s="52"/>
      <c r="N67" s="52"/>
      <c r="O67" s="53"/>
      <c r="P67" s="29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2:47" s="28" customFormat="1" x14ac:dyDescent="0.3">
      <c r="B68" s="36"/>
      <c r="C68" s="36"/>
      <c r="D68" s="37"/>
      <c r="E68" s="191"/>
      <c r="F68" s="191"/>
      <c r="G68" s="51"/>
      <c r="H68" s="52"/>
      <c r="I68" s="52"/>
      <c r="J68" s="52"/>
      <c r="K68" s="52"/>
      <c r="L68" s="52"/>
      <c r="M68" s="52"/>
      <c r="N68" s="52"/>
      <c r="O68" s="53"/>
      <c r="P68" s="29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2:47" s="28" customFormat="1" x14ac:dyDescent="0.3">
      <c r="B69" s="36"/>
      <c r="C69" s="36"/>
      <c r="D69" s="37"/>
      <c r="E69" s="191"/>
      <c r="F69" s="191"/>
      <c r="G69" s="51"/>
      <c r="H69" s="52"/>
      <c r="I69" s="52"/>
      <c r="J69" s="52"/>
      <c r="K69" s="52"/>
      <c r="L69" s="52"/>
      <c r="M69" s="52"/>
      <c r="N69" s="52"/>
      <c r="O69" s="53"/>
      <c r="P69" s="2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2:47" s="28" customFormat="1" x14ac:dyDescent="0.3">
      <c r="B70" s="36"/>
      <c r="C70" s="36"/>
      <c r="D70" s="37"/>
      <c r="E70" s="191"/>
      <c r="F70" s="191"/>
      <c r="G70" s="51"/>
      <c r="H70" s="52"/>
      <c r="I70" s="52"/>
      <c r="J70" s="52"/>
      <c r="K70" s="52"/>
      <c r="L70" s="52"/>
      <c r="M70" s="52"/>
      <c r="N70" s="52"/>
      <c r="O70" s="53"/>
      <c r="P70" s="29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2:47" s="28" customFormat="1" x14ac:dyDescent="0.3">
      <c r="B71" s="36"/>
      <c r="C71" s="36"/>
      <c r="D71" s="37"/>
      <c r="E71" s="191"/>
      <c r="F71" s="191"/>
      <c r="G71" s="51"/>
      <c r="H71" s="52"/>
      <c r="I71" s="52"/>
      <c r="J71" s="52"/>
      <c r="K71" s="52"/>
      <c r="L71" s="52"/>
      <c r="M71" s="52"/>
      <c r="N71" s="52"/>
      <c r="O71" s="53"/>
      <c r="P71" s="29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2:47" s="28" customFormat="1" x14ac:dyDescent="0.3">
      <c r="B72" s="36"/>
      <c r="C72" s="36"/>
      <c r="D72" s="37"/>
      <c r="E72" s="191"/>
      <c r="F72" s="191"/>
      <c r="G72" s="51"/>
      <c r="H72" s="52"/>
      <c r="I72" s="52"/>
      <c r="J72" s="52"/>
      <c r="K72" s="52"/>
      <c r="L72" s="52"/>
      <c r="M72" s="52"/>
      <c r="N72" s="52"/>
      <c r="O72" s="53"/>
      <c r="P72" s="29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2:47" s="28" customFormat="1" x14ac:dyDescent="0.3">
      <c r="B73" s="36"/>
      <c r="C73" s="36"/>
      <c r="D73" s="37"/>
      <c r="E73" s="191"/>
      <c r="F73" s="191"/>
      <c r="G73" s="51"/>
      <c r="H73" s="52"/>
      <c r="I73" s="52"/>
      <c r="J73" s="52"/>
      <c r="K73" s="52"/>
      <c r="L73" s="52"/>
      <c r="M73" s="52"/>
      <c r="N73" s="52"/>
      <c r="O73" s="53"/>
      <c r="P73" s="29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2:47" s="28" customFormat="1" x14ac:dyDescent="0.3">
      <c r="B74" s="36"/>
      <c r="C74" s="36"/>
      <c r="D74" s="37"/>
      <c r="E74" s="191"/>
      <c r="F74" s="191"/>
      <c r="G74" s="51"/>
      <c r="H74" s="52"/>
      <c r="I74" s="52"/>
      <c r="J74" s="52"/>
      <c r="K74" s="52"/>
      <c r="L74" s="52"/>
      <c r="M74" s="52"/>
      <c r="N74" s="52"/>
      <c r="O74" s="53"/>
      <c r="P74" s="29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2:47" s="28" customFormat="1" x14ac:dyDescent="0.3">
      <c r="B75" s="36"/>
      <c r="C75" s="36"/>
      <c r="D75" s="37"/>
      <c r="E75" s="191"/>
      <c r="F75" s="191"/>
      <c r="G75" s="51"/>
      <c r="H75" s="52"/>
      <c r="I75" s="52"/>
      <c r="J75" s="52"/>
      <c r="K75" s="52"/>
      <c r="L75" s="52"/>
      <c r="M75" s="52"/>
      <c r="N75" s="52"/>
      <c r="O75" s="53"/>
      <c r="P75" s="29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2:47" s="28" customFormat="1" x14ac:dyDescent="0.3">
      <c r="B76" s="36"/>
      <c r="C76" s="36"/>
      <c r="D76" s="37"/>
      <c r="E76" s="191"/>
      <c r="F76" s="191"/>
      <c r="G76" s="51"/>
      <c r="H76" s="52"/>
      <c r="I76" s="52"/>
      <c r="J76" s="52"/>
      <c r="K76" s="52"/>
      <c r="L76" s="52"/>
      <c r="M76" s="52"/>
      <c r="N76" s="52"/>
      <c r="O76" s="53"/>
      <c r="P76" s="29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2:47" s="28" customFormat="1" x14ac:dyDescent="0.3">
      <c r="B77" s="36"/>
      <c r="C77" s="36"/>
      <c r="D77" s="37"/>
      <c r="E77" s="191"/>
      <c r="F77" s="191"/>
      <c r="G77" s="51"/>
      <c r="H77" s="52"/>
      <c r="I77" s="52"/>
      <c r="J77" s="52"/>
      <c r="K77" s="52"/>
      <c r="L77" s="52"/>
      <c r="M77" s="52"/>
      <c r="N77" s="52"/>
      <c r="O77" s="53"/>
      <c r="P77" s="29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2:47" s="28" customFormat="1" x14ac:dyDescent="0.3">
      <c r="B78" s="36"/>
      <c r="C78" s="36"/>
      <c r="D78" s="37"/>
      <c r="E78" s="191"/>
      <c r="F78" s="191"/>
      <c r="G78" s="51"/>
      <c r="H78" s="52"/>
      <c r="I78" s="52"/>
      <c r="J78" s="52"/>
      <c r="K78" s="52"/>
      <c r="L78" s="52"/>
      <c r="M78" s="52"/>
      <c r="N78" s="52"/>
      <c r="O78" s="53"/>
      <c r="P78" s="29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2:47" s="28" customFormat="1" x14ac:dyDescent="0.3">
      <c r="B79" s="36"/>
      <c r="C79" s="36"/>
      <c r="D79" s="37"/>
      <c r="E79" s="191"/>
      <c r="F79" s="191"/>
      <c r="G79" s="51"/>
      <c r="H79" s="52"/>
      <c r="I79" s="52"/>
      <c r="J79" s="52"/>
      <c r="K79" s="52"/>
      <c r="L79" s="52"/>
      <c r="M79" s="52"/>
      <c r="N79" s="52"/>
      <c r="O79" s="53"/>
      <c r="P79" s="2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2:47" s="28" customFormat="1" x14ac:dyDescent="0.3">
      <c r="B80" s="36"/>
      <c r="C80" s="36"/>
      <c r="D80" s="37"/>
      <c r="E80" s="191"/>
      <c r="F80" s="191"/>
      <c r="G80" s="51"/>
      <c r="H80" s="52"/>
      <c r="I80" s="52"/>
      <c r="J80" s="52"/>
      <c r="K80" s="52"/>
      <c r="L80" s="52"/>
      <c r="M80" s="52"/>
      <c r="N80" s="52"/>
      <c r="O80" s="53"/>
      <c r="P80" s="29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2:47" s="28" customFormat="1" x14ac:dyDescent="0.3">
      <c r="B81" s="36"/>
      <c r="C81" s="36"/>
      <c r="D81" s="37"/>
      <c r="E81" s="191"/>
      <c r="F81" s="191"/>
      <c r="G81" s="51"/>
      <c r="H81" s="52"/>
      <c r="I81" s="52"/>
      <c r="J81" s="52"/>
      <c r="K81" s="52"/>
      <c r="L81" s="52"/>
      <c r="M81" s="52"/>
      <c r="N81" s="52"/>
      <c r="O81" s="53"/>
      <c r="P81" s="29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2:47" s="28" customFormat="1" x14ac:dyDescent="0.3">
      <c r="B82" s="36"/>
      <c r="C82" s="36"/>
      <c r="D82" s="37"/>
      <c r="E82" s="191"/>
      <c r="F82" s="191"/>
      <c r="G82" s="51"/>
      <c r="H82" s="52"/>
      <c r="I82" s="52"/>
      <c r="J82" s="52"/>
      <c r="K82" s="52"/>
      <c r="L82" s="52"/>
      <c r="M82" s="52"/>
      <c r="N82" s="52"/>
      <c r="O82" s="53"/>
      <c r="P82" s="29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2:47" s="28" customFormat="1" x14ac:dyDescent="0.3">
      <c r="B83" s="36"/>
      <c r="C83" s="36"/>
      <c r="D83" s="37"/>
      <c r="E83" s="191"/>
      <c r="F83" s="191"/>
      <c r="G83" s="51"/>
      <c r="H83" s="52"/>
      <c r="I83" s="52"/>
      <c r="J83" s="52"/>
      <c r="K83" s="52"/>
      <c r="L83" s="52"/>
      <c r="M83" s="52"/>
      <c r="N83" s="52"/>
      <c r="O83" s="53"/>
      <c r="P83" s="29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2:47" s="28" customFormat="1" x14ac:dyDescent="0.3">
      <c r="B84" s="36"/>
      <c r="C84" s="36"/>
      <c r="D84" s="37"/>
      <c r="E84" s="191"/>
      <c r="F84" s="191"/>
      <c r="G84" s="51"/>
      <c r="H84" s="52"/>
      <c r="I84" s="52"/>
      <c r="J84" s="52"/>
      <c r="K84" s="52"/>
      <c r="L84" s="52"/>
      <c r="M84" s="52"/>
      <c r="N84" s="52"/>
      <c r="O84" s="53"/>
      <c r="P84" s="29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2:47" s="28" customFormat="1" x14ac:dyDescent="0.3">
      <c r="B85" s="36"/>
      <c r="C85" s="36"/>
      <c r="D85" s="37"/>
      <c r="E85" s="191"/>
      <c r="F85" s="191"/>
      <c r="G85" s="51"/>
      <c r="H85" s="52"/>
      <c r="I85" s="52"/>
      <c r="J85" s="52"/>
      <c r="K85" s="52"/>
      <c r="L85" s="52"/>
      <c r="M85" s="52"/>
      <c r="N85" s="52"/>
      <c r="O85" s="53"/>
      <c r="P85" s="29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2:47" s="28" customFormat="1" x14ac:dyDescent="0.3">
      <c r="B86" s="36"/>
      <c r="C86" s="36"/>
      <c r="D86" s="37"/>
      <c r="E86" s="191"/>
      <c r="F86" s="191"/>
      <c r="G86" s="51"/>
      <c r="H86" s="52"/>
      <c r="I86" s="52"/>
      <c r="J86" s="52"/>
      <c r="K86" s="52"/>
      <c r="L86" s="52"/>
      <c r="M86" s="52"/>
      <c r="N86" s="52"/>
      <c r="O86" s="53"/>
      <c r="P86" s="29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</row>
    <row r="87" spans="2:47" s="28" customFormat="1" x14ac:dyDescent="0.3">
      <c r="B87" s="36"/>
      <c r="C87" s="36"/>
      <c r="D87" s="37"/>
      <c r="E87" s="191"/>
      <c r="F87" s="191"/>
      <c r="G87" s="51"/>
      <c r="H87" s="52"/>
      <c r="I87" s="52"/>
      <c r="J87" s="52"/>
      <c r="K87" s="52"/>
      <c r="L87" s="52"/>
      <c r="M87" s="52"/>
      <c r="N87" s="52"/>
      <c r="O87" s="53"/>
      <c r="P87" s="29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</row>
    <row r="88" spans="2:47" s="28" customFormat="1" x14ac:dyDescent="0.3">
      <c r="B88" s="36"/>
      <c r="C88" s="36"/>
      <c r="D88" s="37"/>
      <c r="E88" s="191"/>
      <c r="F88" s="191"/>
      <c r="G88" s="51"/>
      <c r="H88" s="52"/>
      <c r="I88" s="52"/>
      <c r="J88" s="52"/>
      <c r="K88" s="52"/>
      <c r="L88" s="52"/>
      <c r="M88" s="52"/>
      <c r="N88" s="52"/>
      <c r="O88" s="53"/>
      <c r="P88" s="29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</row>
    <row r="89" spans="2:47" s="28" customFormat="1" x14ac:dyDescent="0.3">
      <c r="B89" s="36"/>
      <c r="C89" s="36"/>
      <c r="D89" s="37"/>
      <c r="E89" s="191"/>
      <c r="F89" s="191"/>
      <c r="G89" s="51"/>
      <c r="H89" s="52"/>
      <c r="I89" s="52"/>
      <c r="J89" s="52"/>
      <c r="K89" s="52"/>
      <c r="L89" s="52"/>
      <c r="M89" s="52"/>
      <c r="N89" s="52"/>
      <c r="O89" s="53"/>
      <c r="P89" s="29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</row>
    <row r="90" spans="2:47" s="28" customFormat="1" x14ac:dyDescent="0.3">
      <c r="B90" s="36"/>
      <c r="C90" s="36"/>
      <c r="D90" s="37"/>
      <c r="E90" s="191"/>
      <c r="F90" s="191"/>
      <c r="G90" s="51"/>
      <c r="H90" s="52"/>
      <c r="I90" s="52"/>
      <c r="J90" s="52"/>
      <c r="K90" s="52"/>
      <c r="L90" s="52"/>
      <c r="M90" s="52"/>
      <c r="N90" s="52"/>
      <c r="O90" s="53"/>
      <c r="P90" s="29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</row>
    <row r="91" spans="2:47" s="28" customFormat="1" x14ac:dyDescent="0.3">
      <c r="B91" s="36"/>
      <c r="C91" s="36"/>
      <c r="D91" s="37"/>
      <c r="E91" s="191"/>
      <c r="F91" s="191"/>
      <c r="G91" s="51"/>
      <c r="H91" s="52"/>
      <c r="I91" s="52"/>
      <c r="J91" s="52"/>
      <c r="K91" s="52"/>
      <c r="L91" s="52"/>
      <c r="M91" s="52"/>
      <c r="N91" s="52"/>
      <c r="O91" s="53"/>
      <c r="P91" s="29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</row>
    <row r="92" spans="2:47" s="28" customFormat="1" x14ac:dyDescent="0.3">
      <c r="B92" s="36"/>
      <c r="C92" s="36"/>
      <c r="D92" s="37"/>
      <c r="E92" s="191"/>
      <c r="F92" s="191"/>
      <c r="G92" s="51"/>
      <c r="H92" s="52"/>
      <c r="I92" s="52"/>
      <c r="J92" s="52"/>
      <c r="K92" s="52"/>
      <c r="L92" s="52"/>
      <c r="M92" s="52"/>
      <c r="N92" s="52"/>
      <c r="O92" s="53"/>
      <c r="P92" s="29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</row>
    <row r="93" spans="2:47" s="28" customFormat="1" x14ac:dyDescent="0.3">
      <c r="B93" s="36"/>
      <c r="C93" s="36"/>
      <c r="D93" s="37"/>
      <c r="E93" s="191"/>
      <c r="F93" s="191"/>
      <c r="G93" s="51"/>
      <c r="H93" s="52"/>
      <c r="I93" s="52"/>
      <c r="J93" s="52"/>
      <c r="K93" s="52"/>
      <c r="L93" s="52"/>
      <c r="M93" s="52"/>
      <c r="N93" s="52"/>
      <c r="O93" s="53"/>
      <c r="P93" s="29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</row>
    <row r="94" spans="2:47" s="28" customFormat="1" x14ac:dyDescent="0.3">
      <c r="B94" s="36"/>
      <c r="C94" s="36"/>
      <c r="D94" s="37"/>
      <c r="E94" s="191"/>
      <c r="F94" s="191"/>
      <c r="G94" s="51"/>
      <c r="H94" s="52"/>
      <c r="I94" s="52"/>
      <c r="J94" s="52"/>
      <c r="K94" s="52"/>
      <c r="L94" s="52"/>
      <c r="M94" s="52"/>
      <c r="N94" s="52"/>
      <c r="O94" s="53"/>
      <c r="P94" s="29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</row>
    <row r="95" spans="2:47" s="28" customFormat="1" x14ac:dyDescent="0.3">
      <c r="B95" s="36"/>
      <c r="C95" s="36"/>
      <c r="D95" s="37"/>
      <c r="E95" s="191"/>
      <c r="F95" s="191"/>
      <c r="G95" s="51"/>
      <c r="H95" s="52"/>
      <c r="I95" s="52"/>
      <c r="J95" s="52"/>
      <c r="K95" s="52"/>
      <c r="L95" s="52"/>
      <c r="M95" s="52"/>
      <c r="N95" s="52"/>
      <c r="O95" s="53"/>
      <c r="P95" s="29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</row>
    <row r="96" spans="2:47" s="28" customFormat="1" x14ac:dyDescent="0.3">
      <c r="B96" s="36"/>
      <c r="C96" s="36"/>
      <c r="D96" s="37"/>
      <c r="E96" s="191"/>
      <c r="F96" s="191"/>
      <c r="G96" s="51"/>
      <c r="H96" s="52"/>
      <c r="I96" s="52"/>
      <c r="J96" s="52"/>
      <c r="K96" s="52"/>
      <c r="L96" s="52"/>
      <c r="M96" s="52"/>
      <c r="N96" s="52"/>
      <c r="O96" s="53"/>
      <c r="P96" s="29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</row>
    <row r="97" spans="2:47" s="28" customFormat="1" x14ac:dyDescent="0.3">
      <c r="B97" s="36"/>
      <c r="C97" s="36"/>
      <c r="D97" s="37"/>
      <c r="E97" s="191"/>
      <c r="F97" s="191"/>
      <c r="G97" s="51"/>
      <c r="H97" s="52"/>
      <c r="I97" s="52"/>
      <c r="J97" s="52"/>
      <c r="K97" s="52"/>
      <c r="L97" s="52"/>
      <c r="M97" s="52"/>
      <c r="N97" s="52"/>
      <c r="O97" s="53"/>
      <c r="P97" s="29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</row>
    <row r="98" spans="2:47" s="28" customFormat="1" x14ac:dyDescent="0.3">
      <c r="B98" s="36"/>
      <c r="C98" s="36"/>
      <c r="D98" s="37"/>
      <c r="E98" s="191"/>
      <c r="F98" s="191"/>
      <c r="G98" s="51"/>
      <c r="H98" s="52"/>
      <c r="I98" s="52"/>
      <c r="J98" s="52"/>
      <c r="K98" s="52"/>
      <c r="L98" s="52"/>
      <c r="M98" s="52"/>
      <c r="N98" s="52"/>
      <c r="O98" s="53"/>
      <c r="P98" s="29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</row>
    <row r="99" spans="2:47" s="28" customFormat="1" x14ac:dyDescent="0.3">
      <c r="B99" s="36"/>
      <c r="C99" s="36"/>
      <c r="D99" s="37"/>
      <c r="E99" s="191"/>
      <c r="F99" s="191"/>
      <c r="G99" s="51"/>
      <c r="H99" s="52"/>
      <c r="I99" s="52"/>
      <c r="J99" s="52"/>
      <c r="K99" s="52"/>
      <c r="L99" s="52"/>
      <c r="M99" s="52"/>
      <c r="N99" s="52"/>
      <c r="O99" s="53"/>
      <c r="P99" s="29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</row>
    <row r="100" spans="2:47" s="28" customFormat="1" x14ac:dyDescent="0.3">
      <c r="B100" s="36"/>
      <c r="C100" s="36"/>
      <c r="D100" s="37"/>
      <c r="E100" s="191"/>
      <c r="F100" s="191"/>
      <c r="G100" s="51"/>
      <c r="H100" s="52"/>
      <c r="I100" s="52"/>
      <c r="J100" s="52"/>
      <c r="K100" s="52"/>
      <c r="L100" s="52"/>
      <c r="M100" s="52"/>
      <c r="N100" s="52"/>
      <c r="O100" s="53"/>
      <c r="P100" s="29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</row>
    <row r="101" spans="2:47" s="28" customFormat="1" x14ac:dyDescent="0.3">
      <c r="B101" s="36"/>
      <c r="C101" s="36"/>
      <c r="D101" s="37"/>
      <c r="E101" s="191"/>
      <c r="F101" s="191"/>
      <c r="G101" s="51"/>
      <c r="H101" s="52"/>
      <c r="I101" s="52"/>
      <c r="J101" s="52"/>
      <c r="K101" s="52"/>
      <c r="L101" s="52"/>
      <c r="M101" s="52"/>
      <c r="N101" s="52"/>
      <c r="O101" s="53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</row>
    <row r="102" spans="2:47" s="28" customFormat="1" x14ac:dyDescent="0.3">
      <c r="B102" s="36"/>
      <c r="C102" s="36"/>
      <c r="D102" s="37"/>
      <c r="E102" s="191"/>
      <c r="F102" s="191"/>
      <c r="G102" s="51"/>
      <c r="H102" s="52"/>
      <c r="I102" s="52"/>
      <c r="J102" s="52"/>
      <c r="K102" s="52"/>
      <c r="L102" s="52"/>
      <c r="M102" s="52"/>
      <c r="N102" s="52"/>
      <c r="O102" s="53"/>
      <c r="P102" s="29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</row>
    <row r="103" spans="2:47" s="28" customFormat="1" x14ac:dyDescent="0.3">
      <c r="B103" s="36"/>
      <c r="C103" s="36"/>
      <c r="D103" s="37"/>
      <c r="E103" s="191"/>
      <c r="F103" s="191"/>
      <c r="G103" s="51"/>
      <c r="H103" s="52"/>
      <c r="I103" s="52"/>
      <c r="J103" s="52"/>
      <c r="K103" s="52"/>
      <c r="L103" s="52"/>
      <c r="M103" s="52"/>
      <c r="N103" s="52"/>
      <c r="O103" s="53"/>
      <c r="P103" s="29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</row>
    <row r="104" spans="2:47" s="28" customFormat="1" x14ac:dyDescent="0.3">
      <c r="B104" s="36"/>
      <c r="C104" s="36"/>
      <c r="D104" s="37"/>
      <c r="E104" s="191"/>
      <c r="F104" s="191"/>
      <c r="G104" s="51"/>
      <c r="H104" s="52"/>
      <c r="I104" s="52"/>
      <c r="J104" s="52"/>
      <c r="K104" s="52"/>
      <c r="L104" s="52"/>
      <c r="M104" s="52"/>
      <c r="N104" s="52"/>
      <c r="O104" s="53"/>
      <c r="P104" s="29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</row>
    <row r="105" spans="2:47" s="28" customFormat="1" x14ac:dyDescent="0.3">
      <c r="B105" s="36"/>
      <c r="C105" s="36"/>
      <c r="D105" s="37"/>
      <c r="E105" s="191"/>
      <c r="F105" s="191"/>
      <c r="G105" s="51"/>
      <c r="H105" s="52"/>
      <c r="I105" s="52"/>
      <c r="J105" s="52"/>
      <c r="K105" s="52"/>
      <c r="L105" s="52"/>
      <c r="M105" s="52"/>
      <c r="N105" s="52"/>
      <c r="O105" s="53"/>
      <c r="P105" s="29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</row>
    <row r="106" spans="2:47" s="28" customFormat="1" x14ac:dyDescent="0.3">
      <c r="B106" s="36"/>
      <c r="C106" s="36"/>
      <c r="D106" s="37"/>
      <c r="E106" s="191"/>
      <c r="F106" s="191"/>
      <c r="G106" s="51"/>
      <c r="H106" s="52"/>
      <c r="I106" s="52"/>
      <c r="J106" s="52"/>
      <c r="K106" s="52"/>
      <c r="L106" s="52"/>
      <c r="M106" s="52"/>
      <c r="N106" s="52"/>
      <c r="O106" s="53"/>
      <c r="P106" s="29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</row>
    <row r="107" spans="2:47" s="28" customFormat="1" x14ac:dyDescent="0.3">
      <c r="B107" s="36"/>
      <c r="C107" s="36"/>
      <c r="D107" s="37"/>
      <c r="E107" s="191"/>
      <c r="F107" s="191"/>
      <c r="G107" s="51"/>
      <c r="H107" s="52"/>
      <c r="I107" s="52"/>
      <c r="J107" s="52"/>
      <c r="K107" s="52"/>
      <c r="L107" s="52"/>
      <c r="M107" s="52"/>
      <c r="N107" s="52"/>
      <c r="O107" s="53"/>
      <c r="P107" s="29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</row>
    <row r="108" spans="2:47" s="28" customFormat="1" x14ac:dyDescent="0.3">
      <c r="B108" s="36"/>
      <c r="C108" s="36"/>
      <c r="D108" s="37"/>
      <c r="E108" s="191"/>
      <c r="F108" s="191"/>
      <c r="G108" s="51"/>
      <c r="H108" s="52"/>
      <c r="I108" s="52"/>
      <c r="J108" s="52"/>
      <c r="K108" s="52"/>
      <c r="L108" s="52"/>
      <c r="M108" s="52"/>
      <c r="N108" s="52"/>
      <c r="O108" s="53"/>
      <c r="P108" s="29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</row>
    <row r="109" spans="2:47" s="28" customFormat="1" x14ac:dyDescent="0.3">
      <c r="B109" s="36"/>
      <c r="C109" s="36"/>
      <c r="D109" s="37"/>
      <c r="E109" s="191"/>
      <c r="F109" s="191"/>
      <c r="G109" s="51"/>
      <c r="H109" s="52"/>
      <c r="I109" s="52"/>
      <c r="J109" s="52"/>
      <c r="K109" s="52"/>
      <c r="L109" s="52"/>
      <c r="M109" s="52"/>
      <c r="N109" s="52"/>
      <c r="O109" s="53"/>
      <c r="P109" s="29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</row>
    <row r="110" spans="2:47" s="28" customFormat="1" x14ac:dyDescent="0.3">
      <c r="B110" s="36"/>
      <c r="C110" s="36"/>
      <c r="D110" s="37"/>
      <c r="E110" s="191"/>
      <c r="F110" s="191"/>
      <c r="G110" s="51"/>
      <c r="H110" s="52"/>
      <c r="I110" s="52"/>
      <c r="J110" s="52"/>
      <c r="K110" s="52"/>
      <c r="L110" s="52"/>
      <c r="M110" s="52"/>
      <c r="N110" s="52"/>
      <c r="O110" s="53"/>
      <c r="P110" s="29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</row>
    <row r="111" spans="2:47" s="28" customFormat="1" x14ac:dyDescent="0.3">
      <c r="B111" s="36"/>
      <c r="C111" s="36"/>
      <c r="D111" s="37"/>
      <c r="E111" s="191"/>
      <c r="F111" s="191"/>
      <c r="G111" s="51"/>
      <c r="H111" s="52"/>
      <c r="I111" s="52"/>
      <c r="J111" s="52"/>
      <c r="K111" s="52"/>
      <c r="L111" s="52"/>
      <c r="M111" s="52"/>
      <c r="N111" s="52"/>
      <c r="O111" s="53"/>
      <c r="P111" s="29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</row>
    <row r="112" spans="2:47" s="28" customFormat="1" x14ac:dyDescent="0.3">
      <c r="B112" s="36"/>
      <c r="C112" s="36"/>
      <c r="D112" s="37"/>
      <c r="E112" s="191"/>
      <c r="F112" s="191"/>
      <c r="G112" s="51"/>
      <c r="H112" s="52"/>
      <c r="I112" s="52"/>
      <c r="J112" s="52"/>
      <c r="K112" s="52"/>
      <c r="L112" s="52"/>
      <c r="M112" s="52"/>
      <c r="N112" s="52"/>
      <c r="O112" s="53"/>
      <c r="P112" s="29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</row>
    <row r="113" spans="2:47" s="28" customFormat="1" x14ac:dyDescent="0.3">
      <c r="B113" s="36"/>
      <c r="C113" s="36"/>
      <c r="D113" s="37"/>
      <c r="E113" s="191"/>
      <c r="F113" s="191"/>
      <c r="G113" s="51"/>
      <c r="H113" s="52"/>
      <c r="I113" s="52"/>
      <c r="J113" s="52"/>
      <c r="K113" s="52"/>
      <c r="L113" s="52"/>
      <c r="M113" s="52"/>
      <c r="N113" s="52"/>
      <c r="O113" s="53"/>
      <c r="P113" s="29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</row>
    <row r="114" spans="2:47" s="28" customFormat="1" x14ac:dyDescent="0.3">
      <c r="B114" s="36"/>
      <c r="C114" s="36"/>
      <c r="D114" s="37"/>
      <c r="E114" s="191"/>
      <c r="F114" s="191"/>
      <c r="G114" s="51"/>
      <c r="H114" s="52"/>
      <c r="I114" s="52"/>
      <c r="J114" s="52"/>
      <c r="K114" s="52"/>
      <c r="L114" s="52"/>
      <c r="M114" s="52"/>
      <c r="N114" s="52"/>
      <c r="O114" s="53"/>
      <c r="P114" s="29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</row>
    <row r="115" spans="2:47" s="28" customFormat="1" x14ac:dyDescent="0.3">
      <c r="B115" s="36"/>
      <c r="C115" s="36"/>
      <c r="D115" s="37"/>
      <c r="E115" s="191"/>
      <c r="F115" s="191"/>
      <c r="G115" s="51"/>
      <c r="H115" s="52"/>
      <c r="I115" s="52"/>
      <c r="J115" s="52"/>
      <c r="K115" s="52"/>
      <c r="L115" s="52"/>
      <c r="M115" s="52"/>
      <c r="N115" s="52"/>
      <c r="O115" s="53"/>
      <c r="P115" s="29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</row>
    <row r="116" spans="2:47" s="28" customFormat="1" x14ac:dyDescent="0.3">
      <c r="B116" s="36"/>
      <c r="C116" s="36"/>
      <c r="D116" s="37"/>
      <c r="E116" s="191"/>
      <c r="F116" s="191"/>
      <c r="G116" s="51"/>
      <c r="H116" s="52"/>
      <c r="I116" s="52"/>
      <c r="J116" s="52"/>
      <c r="K116" s="52"/>
      <c r="L116" s="52"/>
      <c r="M116" s="52"/>
      <c r="N116" s="52"/>
      <c r="O116" s="53"/>
      <c r="P116" s="29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</row>
    <row r="117" spans="2:47" s="28" customFormat="1" x14ac:dyDescent="0.3">
      <c r="B117" s="36"/>
      <c r="C117" s="36"/>
      <c r="D117" s="37"/>
      <c r="E117" s="191"/>
      <c r="F117" s="191"/>
      <c r="G117" s="51"/>
      <c r="H117" s="52"/>
      <c r="I117" s="52"/>
      <c r="J117" s="52"/>
      <c r="K117" s="52"/>
      <c r="L117" s="52"/>
      <c r="M117" s="52"/>
      <c r="N117" s="52"/>
      <c r="O117" s="53"/>
      <c r="P117" s="29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</row>
    <row r="118" spans="2:47" s="28" customFormat="1" x14ac:dyDescent="0.3">
      <c r="B118" s="36"/>
      <c r="C118" s="36"/>
      <c r="D118" s="37"/>
      <c r="E118" s="191"/>
      <c r="F118" s="191"/>
      <c r="G118" s="51"/>
      <c r="H118" s="52"/>
      <c r="I118" s="52"/>
      <c r="J118" s="52"/>
      <c r="K118" s="52"/>
      <c r="L118" s="52"/>
      <c r="M118" s="52"/>
      <c r="N118" s="52"/>
      <c r="O118" s="53"/>
      <c r="P118" s="29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</row>
    <row r="119" spans="2:47" s="28" customFormat="1" x14ac:dyDescent="0.3">
      <c r="B119" s="36"/>
      <c r="C119" s="36"/>
      <c r="D119" s="37"/>
      <c r="E119" s="191"/>
      <c r="F119" s="191"/>
      <c r="G119" s="51"/>
      <c r="H119" s="52"/>
      <c r="I119" s="52"/>
      <c r="J119" s="52"/>
      <c r="K119" s="52"/>
      <c r="L119" s="52"/>
      <c r="M119" s="52"/>
      <c r="N119" s="52"/>
      <c r="O119" s="53"/>
      <c r="P119" s="29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</row>
    <row r="120" spans="2:47" s="28" customFormat="1" x14ac:dyDescent="0.3">
      <c r="B120" s="36"/>
      <c r="C120" s="36"/>
      <c r="D120" s="37"/>
      <c r="E120" s="191"/>
      <c r="F120" s="191"/>
      <c r="G120" s="51"/>
      <c r="H120" s="52"/>
      <c r="I120" s="52"/>
      <c r="J120" s="52"/>
      <c r="K120" s="52"/>
      <c r="L120" s="52"/>
      <c r="M120" s="52"/>
      <c r="N120" s="52"/>
      <c r="O120" s="53"/>
      <c r="P120" s="29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</row>
    <row r="121" spans="2:47" s="28" customFormat="1" x14ac:dyDescent="0.3">
      <c r="B121" s="36"/>
      <c r="C121" s="36"/>
      <c r="D121" s="37"/>
      <c r="E121" s="191"/>
      <c r="F121" s="191"/>
      <c r="G121" s="51"/>
      <c r="H121" s="52"/>
      <c r="I121" s="52"/>
      <c r="J121" s="52"/>
      <c r="K121" s="52"/>
      <c r="L121" s="52"/>
      <c r="M121" s="52"/>
      <c r="N121" s="52"/>
      <c r="O121" s="53"/>
      <c r="P121" s="29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</row>
    <row r="122" spans="2:47" s="28" customFormat="1" x14ac:dyDescent="0.3">
      <c r="B122" s="36"/>
      <c r="C122" s="36"/>
      <c r="D122" s="37"/>
      <c r="E122" s="191"/>
      <c r="F122" s="191"/>
      <c r="G122" s="51"/>
      <c r="H122" s="52"/>
      <c r="I122" s="52"/>
      <c r="J122" s="52"/>
      <c r="K122" s="52"/>
      <c r="L122" s="52"/>
      <c r="M122" s="52"/>
      <c r="N122" s="52"/>
      <c r="O122" s="53"/>
      <c r="P122" s="29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</row>
    <row r="123" spans="2:47" s="28" customFormat="1" x14ac:dyDescent="0.3">
      <c r="B123" s="36"/>
      <c r="C123" s="36"/>
      <c r="D123" s="37"/>
      <c r="E123" s="191"/>
      <c r="F123" s="191"/>
      <c r="G123" s="51"/>
      <c r="H123" s="52"/>
      <c r="I123" s="52"/>
      <c r="J123" s="52"/>
      <c r="K123" s="52"/>
      <c r="L123" s="52"/>
      <c r="M123" s="52"/>
      <c r="N123" s="52"/>
      <c r="O123" s="53"/>
      <c r="P123" s="29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</row>
    <row r="124" spans="2:47" s="28" customFormat="1" x14ac:dyDescent="0.3">
      <c r="B124" s="36"/>
      <c r="C124" s="36"/>
      <c r="D124" s="37"/>
      <c r="E124" s="191"/>
      <c r="F124" s="191"/>
      <c r="G124" s="51"/>
      <c r="H124" s="52"/>
      <c r="I124" s="52"/>
      <c r="J124" s="52"/>
      <c r="K124" s="52"/>
      <c r="L124" s="52"/>
      <c r="M124" s="52"/>
      <c r="N124" s="52"/>
      <c r="O124" s="53"/>
      <c r="P124" s="29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</row>
    <row r="125" spans="2:47" s="28" customFormat="1" x14ac:dyDescent="0.3">
      <c r="B125" s="36"/>
      <c r="C125" s="36"/>
      <c r="D125" s="37"/>
      <c r="E125" s="191"/>
      <c r="F125" s="191"/>
      <c r="G125" s="51"/>
      <c r="H125" s="52"/>
      <c r="I125" s="52"/>
      <c r="J125" s="52"/>
      <c r="K125" s="52"/>
      <c r="L125" s="52"/>
      <c r="M125" s="52"/>
      <c r="N125" s="52"/>
      <c r="O125" s="53"/>
      <c r="P125" s="29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</row>
    <row r="126" spans="2:47" s="28" customFormat="1" x14ac:dyDescent="0.3">
      <c r="B126" s="36"/>
      <c r="C126" s="36"/>
      <c r="D126" s="37"/>
      <c r="E126" s="191"/>
      <c r="F126" s="191"/>
      <c r="G126" s="51"/>
      <c r="H126" s="52"/>
      <c r="I126" s="52"/>
      <c r="J126" s="52"/>
      <c r="K126" s="52"/>
      <c r="L126" s="52"/>
      <c r="M126" s="52"/>
      <c r="N126" s="52"/>
      <c r="O126" s="53"/>
      <c r="P126" s="29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</row>
    <row r="127" spans="2:47" s="28" customFormat="1" x14ac:dyDescent="0.3">
      <c r="B127" s="36"/>
      <c r="C127" s="36"/>
      <c r="D127" s="37"/>
      <c r="E127" s="191"/>
      <c r="F127" s="191"/>
      <c r="G127" s="51"/>
      <c r="H127" s="52"/>
      <c r="I127" s="52"/>
      <c r="J127" s="52"/>
      <c r="K127" s="52"/>
      <c r="L127" s="52"/>
      <c r="M127" s="52"/>
      <c r="N127" s="52"/>
      <c r="O127" s="53"/>
      <c r="P127" s="29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</row>
    <row r="128" spans="2:47" s="28" customFormat="1" x14ac:dyDescent="0.3">
      <c r="B128" s="36"/>
      <c r="C128" s="36"/>
      <c r="D128" s="37"/>
      <c r="E128" s="191"/>
      <c r="F128" s="191"/>
      <c r="G128" s="51"/>
      <c r="H128" s="52"/>
      <c r="I128" s="52"/>
      <c r="J128" s="52"/>
      <c r="K128" s="52"/>
      <c r="L128" s="52"/>
      <c r="M128" s="52"/>
      <c r="N128" s="52"/>
      <c r="O128" s="53"/>
      <c r="P128" s="29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</row>
    <row r="129" spans="2:47" s="28" customFormat="1" x14ac:dyDescent="0.3">
      <c r="B129" s="36"/>
      <c r="C129" s="36"/>
      <c r="D129" s="37"/>
      <c r="E129" s="191"/>
      <c r="F129" s="191"/>
      <c r="G129" s="51"/>
      <c r="H129" s="52"/>
      <c r="I129" s="52"/>
      <c r="J129" s="52"/>
      <c r="K129" s="52"/>
      <c r="L129" s="52"/>
      <c r="M129" s="52"/>
      <c r="N129" s="52"/>
      <c r="O129" s="53"/>
      <c r="P129" s="29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</row>
    <row r="130" spans="2:47" s="28" customFormat="1" x14ac:dyDescent="0.3">
      <c r="B130" s="36"/>
      <c r="C130" s="36"/>
      <c r="D130" s="37"/>
      <c r="E130" s="191"/>
      <c r="F130" s="191"/>
      <c r="G130" s="51"/>
      <c r="H130" s="52"/>
      <c r="I130" s="52"/>
      <c r="J130" s="52"/>
      <c r="K130" s="52"/>
      <c r="L130" s="52"/>
      <c r="M130" s="52"/>
      <c r="N130" s="52"/>
      <c r="O130" s="53"/>
      <c r="P130" s="29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</row>
    <row r="131" spans="2:47" s="28" customFormat="1" x14ac:dyDescent="0.3">
      <c r="B131" s="36"/>
      <c r="C131" s="36"/>
      <c r="D131" s="37"/>
      <c r="E131" s="191"/>
      <c r="F131" s="191"/>
      <c r="G131" s="51"/>
      <c r="H131" s="52"/>
      <c r="I131" s="52"/>
      <c r="J131" s="52"/>
      <c r="K131" s="52"/>
      <c r="L131" s="52"/>
      <c r="M131" s="52"/>
      <c r="N131" s="52"/>
      <c r="O131" s="53"/>
      <c r="P131" s="29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</row>
    <row r="132" spans="2:47" s="28" customFormat="1" x14ac:dyDescent="0.3">
      <c r="B132" s="36"/>
      <c r="C132" s="36"/>
      <c r="D132" s="37"/>
      <c r="E132" s="191"/>
      <c r="F132" s="191"/>
      <c r="G132" s="51"/>
      <c r="H132" s="52"/>
      <c r="I132" s="52"/>
      <c r="J132" s="52"/>
      <c r="K132" s="52"/>
      <c r="L132" s="52"/>
      <c r="M132" s="52"/>
      <c r="N132" s="52"/>
      <c r="O132" s="53"/>
      <c r="P132" s="29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</row>
    <row r="133" spans="2:47" s="28" customFormat="1" x14ac:dyDescent="0.3">
      <c r="B133" s="36"/>
      <c r="C133" s="36"/>
      <c r="D133" s="37"/>
      <c r="E133" s="191"/>
      <c r="F133" s="191"/>
      <c r="G133" s="51"/>
      <c r="H133" s="52"/>
      <c r="I133" s="52"/>
      <c r="J133" s="52"/>
      <c r="K133" s="52"/>
      <c r="L133" s="52"/>
      <c r="M133" s="52"/>
      <c r="N133" s="52"/>
      <c r="O133" s="53"/>
      <c r="P133" s="29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</row>
    <row r="134" spans="2:47" s="28" customFormat="1" x14ac:dyDescent="0.3">
      <c r="B134" s="36"/>
      <c r="C134" s="36"/>
      <c r="D134" s="37"/>
      <c r="E134" s="191"/>
      <c r="F134" s="191"/>
      <c r="G134" s="51"/>
      <c r="H134" s="52"/>
      <c r="I134" s="52"/>
      <c r="J134" s="52"/>
      <c r="K134" s="52"/>
      <c r="L134" s="52"/>
      <c r="M134" s="52"/>
      <c r="N134" s="52"/>
      <c r="O134" s="53"/>
      <c r="P134" s="29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</row>
    <row r="135" spans="2:47" s="28" customFormat="1" x14ac:dyDescent="0.3">
      <c r="B135" s="36"/>
      <c r="C135" s="36"/>
      <c r="D135" s="37"/>
      <c r="E135" s="191"/>
      <c r="F135" s="191"/>
      <c r="G135" s="51"/>
      <c r="H135" s="52"/>
      <c r="I135" s="52"/>
      <c r="J135" s="52"/>
      <c r="K135" s="52"/>
      <c r="L135" s="52"/>
      <c r="M135" s="52"/>
      <c r="N135" s="52"/>
      <c r="O135" s="53"/>
      <c r="P135" s="29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</row>
    <row r="136" spans="2:47" s="28" customFormat="1" x14ac:dyDescent="0.3">
      <c r="B136" s="36"/>
      <c r="C136" s="36"/>
      <c r="D136" s="37"/>
      <c r="E136" s="191"/>
      <c r="F136" s="191"/>
      <c r="G136" s="51"/>
      <c r="H136" s="52"/>
      <c r="I136" s="52"/>
      <c r="J136" s="52"/>
      <c r="K136" s="52"/>
      <c r="L136" s="52"/>
      <c r="M136" s="52"/>
      <c r="N136" s="52"/>
      <c r="O136" s="53"/>
      <c r="P136" s="29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</row>
    <row r="137" spans="2:47" s="28" customFormat="1" x14ac:dyDescent="0.3">
      <c r="B137" s="36"/>
      <c r="C137" s="36"/>
      <c r="D137" s="37"/>
      <c r="E137" s="191"/>
      <c r="F137" s="191"/>
      <c r="G137" s="51"/>
      <c r="H137" s="52"/>
      <c r="I137" s="52"/>
      <c r="J137" s="52"/>
      <c r="K137" s="52"/>
      <c r="L137" s="52"/>
      <c r="M137" s="52"/>
      <c r="N137" s="52"/>
      <c r="O137" s="53"/>
      <c r="P137" s="29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</row>
    <row r="138" spans="2:47" s="28" customFormat="1" x14ac:dyDescent="0.3">
      <c r="B138" s="36"/>
      <c r="C138" s="36"/>
      <c r="D138" s="37"/>
      <c r="E138" s="191"/>
      <c r="F138" s="191"/>
      <c r="G138" s="51"/>
      <c r="H138" s="52"/>
      <c r="I138" s="52"/>
      <c r="J138" s="52"/>
      <c r="K138" s="52"/>
      <c r="L138" s="52"/>
      <c r="M138" s="52"/>
      <c r="N138" s="52"/>
      <c r="O138" s="53"/>
      <c r="P138" s="29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</row>
    <row r="139" spans="2:47" s="28" customFormat="1" x14ac:dyDescent="0.3">
      <c r="B139" s="36"/>
      <c r="C139" s="36"/>
      <c r="D139" s="37"/>
      <c r="E139" s="191"/>
      <c r="F139" s="191"/>
      <c r="G139" s="51"/>
      <c r="H139" s="52"/>
      <c r="I139" s="52"/>
      <c r="J139" s="52"/>
      <c r="K139" s="52"/>
      <c r="L139" s="52"/>
      <c r="M139" s="52"/>
      <c r="N139" s="52"/>
      <c r="O139" s="53"/>
      <c r="P139" s="29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</row>
    <row r="140" spans="2:47" s="28" customFormat="1" x14ac:dyDescent="0.3">
      <c r="B140" s="36"/>
      <c r="C140" s="36"/>
      <c r="D140" s="37"/>
      <c r="E140" s="191"/>
      <c r="F140" s="191"/>
      <c r="G140" s="51"/>
      <c r="H140" s="52"/>
      <c r="I140" s="52"/>
      <c r="J140" s="52"/>
      <c r="K140" s="52"/>
      <c r="L140" s="52"/>
      <c r="M140" s="52"/>
      <c r="N140" s="52"/>
      <c r="O140" s="53"/>
      <c r="P140" s="29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</row>
    <row r="141" spans="2:47" s="28" customFormat="1" x14ac:dyDescent="0.3">
      <c r="B141" s="36"/>
      <c r="C141" s="36"/>
      <c r="D141" s="37"/>
      <c r="E141" s="191"/>
      <c r="F141" s="191"/>
      <c r="G141" s="51"/>
      <c r="H141" s="52"/>
      <c r="I141" s="52"/>
      <c r="J141" s="52"/>
      <c r="K141" s="52"/>
      <c r="L141" s="52"/>
      <c r="M141" s="52"/>
      <c r="N141" s="52"/>
      <c r="O141" s="53"/>
      <c r="P141" s="29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</row>
    <row r="142" spans="2:47" s="28" customFormat="1" x14ac:dyDescent="0.3">
      <c r="B142" s="36"/>
      <c r="C142" s="36"/>
      <c r="D142" s="37"/>
      <c r="E142" s="191"/>
      <c r="F142" s="191"/>
      <c r="G142" s="51"/>
      <c r="H142" s="52"/>
      <c r="I142" s="52"/>
      <c r="J142" s="52"/>
      <c r="K142" s="52"/>
      <c r="L142" s="52"/>
      <c r="M142" s="52"/>
      <c r="N142" s="52"/>
      <c r="O142" s="53"/>
      <c r="P142" s="29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</row>
    <row r="143" spans="2:47" s="28" customFormat="1" x14ac:dyDescent="0.3">
      <c r="B143" s="36"/>
      <c r="C143" s="36"/>
      <c r="D143" s="37"/>
      <c r="E143" s="191"/>
      <c r="F143" s="191"/>
      <c r="G143" s="51"/>
      <c r="H143" s="52"/>
      <c r="I143" s="52"/>
      <c r="J143" s="52"/>
      <c r="K143" s="52"/>
      <c r="L143" s="52"/>
      <c r="M143" s="52"/>
      <c r="N143" s="52"/>
      <c r="O143" s="53"/>
      <c r="P143" s="29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</row>
    <row r="144" spans="2:47" s="28" customFormat="1" x14ac:dyDescent="0.3">
      <c r="B144" s="36"/>
      <c r="C144" s="36"/>
      <c r="D144" s="37"/>
      <c r="E144" s="191"/>
      <c r="F144" s="191"/>
      <c r="G144" s="51"/>
      <c r="H144" s="52"/>
      <c r="I144" s="52"/>
      <c r="J144" s="52"/>
      <c r="K144" s="52"/>
      <c r="L144" s="52"/>
      <c r="M144" s="52"/>
      <c r="N144" s="52"/>
      <c r="O144" s="53"/>
      <c r="P144" s="29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</row>
    <row r="145" spans="2:47" s="28" customFormat="1" x14ac:dyDescent="0.3">
      <c r="B145" s="36"/>
      <c r="C145" s="36"/>
      <c r="D145" s="37"/>
      <c r="E145" s="191"/>
      <c r="F145" s="191"/>
      <c r="G145" s="51"/>
      <c r="H145" s="52"/>
      <c r="I145" s="52"/>
      <c r="J145" s="52"/>
      <c r="K145" s="52"/>
      <c r="L145" s="52"/>
      <c r="M145" s="52"/>
      <c r="N145" s="52"/>
      <c r="O145" s="53"/>
      <c r="P145" s="29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</row>
    <row r="146" spans="2:47" s="28" customFormat="1" x14ac:dyDescent="0.3">
      <c r="B146" s="36"/>
      <c r="C146" s="36"/>
      <c r="D146" s="37"/>
      <c r="E146" s="191"/>
      <c r="F146" s="191"/>
      <c r="G146" s="51"/>
      <c r="H146" s="52"/>
      <c r="I146" s="52"/>
      <c r="J146" s="52"/>
      <c r="K146" s="52"/>
      <c r="L146" s="52"/>
      <c r="M146" s="52"/>
      <c r="N146" s="52"/>
      <c r="O146" s="53"/>
      <c r="P146" s="29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</row>
    <row r="147" spans="2:47" s="28" customFormat="1" x14ac:dyDescent="0.3">
      <c r="B147" s="36"/>
      <c r="C147" s="36"/>
      <c r="D147" s="37"/>
      <c r="E147" s="191"/>
      <c r="F147" s="191"/>
      <c r="G147" s="51"/>
      <c r="H147" s="52"/>
      <c r="I147" s="52"/>
      <c r="J147" s="52"/>
      <c r="K147" s="52"/>
      <c r="L147" s="52"/>
      <c r="M147" s="52"/>
      <c r="N147" s="52"/>
      <c r="O147" s="53"/>
      <c r="P147" s="29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</row>
    <row r="148" spans="2:47" s="28" customFormat="1" x14ac:dyDescent="0.3">
      <c r="B148" s="36"/>
      <c r="C148" s="36"/>
      <c r="D148" s="37"/>
      <c r="E148" s="191"/>
      <c r="F148" s="191"/>
      <c r="G148" s="51"/>
      <c r="H148" s="52"/>
      <c r="I148" s="52"/>
      <c r="J148" s="52"/>
      <c r="K148" s="52"/>
      <c r="L148" s="52"/>
      <c r="M148" s="52"/>
      <c r="N148" s="52"/>
      <c r="O148" s="53"/>
      <c r="P148" s="29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</row>
    <row r="149" spans="2:47" s="28" customFormat="1" x14ac:dyDescent="0.3">
      <c r="B149" s="36"/>
      <c r="C149" s="36"/>
      <c r="D149" s="37"/>
      <c r="E149" s="191"/>
      <c r="F149" s="191"/>
      <c r="G149" s="51"/>
      <c r="H149" s="52"/>
      <c r="I149" s="52"/>
      <c r="J149" s="52"/>
      <c r="K149" s="52"/>
      <c r="L149" s="52"/>
      <c r="M149" s="52"/>
      <c r="N149" s="52"/>
      <c r="O149" s="53"/>
      <c r="P149" s="29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</row>
    <row r="150" spans="2:47" s="28" customFormat="1" x14ac:dyDescent="0.3">
      <c r="B150" s="36"/>
      <c r="C150" s="36"/>
      <c r="D150" s="37"/>
      <c r="E150" s="191"/>
      <c r="F150" s="191"/>
      <c r="G150" s="51"/>
      <c r="H150" s="52"/>
      <c r="I150" s="52"/>
      <c r="J150" s="52"/>
      <c r="K150" s="52"/>
      <c r="L150" s="52"/>
      <c r="M150" s="52"/>
      <c r="N150" s="52"/>
      <c r="O150" s="53"/>
      <c r="P150" s="29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2:47" s="28" customFormat="1" x14ac:dyDescent="0.3">
      <c r="B151" s="36"/>
      <c r="C151" s="36"/>
      <c r="D151" s="37"/>
      <c r="E151" s="191"/>
      <c r="F151" s="191"/>
      <c r="G151" s="51"/>
      <c r="H151" s="52"/>
      <c r="I151" s="52"/>
      <c r="J151" s="52"/>
      <c r="K151" s="52"/>
      <c r="L151" s="52"/>
      <c r="M151" s="52"/>
      <c r="N151" s="52"/>
      <c r="O151" s="53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</row>
    <row r="152" spans="2:47" s="28" customFormat="1" x14ac:dyDescent="0.3">
      <c r="B152" s="36"/>
      <c r="C152" s="36"/>
      <c r="D152" s="37"/>
      <c r="E152" s="191"/>
      <c r="F152" s="191"/>
      <c r="G152" s="51"/>
      <c r="H152" s="52"/>
      <c r="I152" s="52"/>
      <c r="J152" s="52"/>
      <c r="K152" s="52"/>
      <c r="L152" s="52"/>
      <c r="M152" s="52"/>
      <c r="N152" s="52"/>
      <c r="O152" s="53"/>
      <c r="P152" s="29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</row>
    <row r="153" spans="2:47" s="28" customFormat="1" x14ac:dyDescent="0.3">
      <c r="B153" s="36"/>
      <c r="C153" s="36"/>
      <c r="D153" s="37"/>
      <c r="E153" s="191"/>
      <c r="F153" s="191"/>
      <c r="G153" s="51"/>
      <c r="H153" s="52"/>
      <c r="I153" s="52"/>
      <c r="J153" s="52"/>
      <c r="K153" s="52"/>
      <c r="L153" s="52"/>
      <c r="M153" s="52"/>
      <c r="N153" s="52"/>
      <c r="O153" s="53"/>
      <c r="P153" s="29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</row>
    <row r="154" spans="2:47" s="28" customFormat="1" x14ac:dyDescent="0.3">
      <c r="B154" s="36"/>
      <c r="C154" s="36"/>
      <c r="D154" s="37"/>
      <c r="E154" s="191"/>
      <c r="F154" s="191"/>
      <c r="G154" s="51"/>
      <c r="H154" s="52"/>
      <c r="I154" s="52"/>
      <c r="J154" s="52"/>
      <c r="K154" s="52"/>
      <c r="L154" s="52"/>
      <c r="M154" s="52"/>
      <c r="N154" s="52"/>
      <c r="O154" s="53"/>
      <c r="P154" s="29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</row>
    <row r="155" spans="2:47" s="28" customFormat="1" x14ac:dyDescent="0.3">
      <c r="B155" s="36"/>
      <c r="C155" s="36"/>
      <c r="D155" s="37"/>
      <c r="E155" s="191"/>
      <c r="F155" s="191"/>
      <c r="G155" s="51"/>
      <c r="H155" s="52"/>
      <c r="I155" s="52"/>
      <c r="J155" s="52"/>
      <c r="K155" s="52"/>
      <c r="L155" s="52"/>
      <c r="M155" s="52"/>
      <c r="N155" s="52"/>
      <c r="O155" s="53"/>
      <c r="P155" s="29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</row>
    <row r="156" spans="2:47" s="28" customFormat="1" x14ac:dyDescent="0.3">
      <c r="B156" s="36"/>
      <c r="C156" s="36"/>
      <c r="D156" s="37"/>
      <c r="E156" s="191"/>
      <c r="F156" s="191"/>
      <c r="G156" s="51"/>
      <c r="H156" s="52"/>
      <c r="I156" s="52"/>
      <c r="J156" s="52"/>
      <c r="K156" s="52"/>
      <c r="L156" s="52"/>
      <c r="M156" s="52"/>
      <c r="N156" s="52"/>
      <c r="O156" s="53"/>
      <c r="P156" s="29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</row>
    <row r="157" spans="2:47" s="28" customFormat="1" x14ac:dyDescent="0.3">
      <c r="B157" s="36"/>
      <c r="C157" s="36"/>
      <c r="D157" s="37"/>
      <c r="E157" s="191"/>
      <c r="F157" s="191"/>
      <c r="G157" s="51"/>
      <c r="H157" s="52"/>
      <c r="I157" s="52"/>
      <c r="J157" s="52"/>
      <c r="K157" s="52"/>
      <c r="L157" s="52"/>
      <c r="M157" s="52"/>
      <c r="N157" s="52"/>
      <c r="O157" s="53"/>
      <c r="P157" s="29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</row>
    <row r="158" spans="2:47" s="28" customFormat="1" x14ac:dyDescent="0.3">
      <c r="B158" s="36"/>
      <c r="C158" s="36"/>
      <c r="D158" s="37"/>
      <c r="E158" s="191"/>
      <c r="F158" s="191"/>
      <c r="G158" s="51"/>
      <c r="H158" s="52"/>
      <c r="I158" s="52"/>
      <c r="J158" s="52"/>
      <c r="K158" s="52"/>
      <c r="L158" s="52"/>
      <c r="M158" s="52"/>
      <c r="N158" s="52"/>
      <c r="O158" s="53"/>
      <c r="P158" s="29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</row>
    <row r="159" spans="2:47" s="28" customFormat="1" x14ac:dyDescent="0.3">
      <c r="B159" s="36"/>
      <c r="C159" s="36"/>
      <c r="D159" s="37"/>
      <c r="E159" s="191"/>
      <c r="F159" s="191"/>
      <c r="G159" s="51"/>
      <c r="H159" s="52"/>
      <c r="I159" s="52"/>
      <c r="J159" s="52"/>
      <c r="K159" s="52"/>
      <c r="L159" s="52"/>
      <c r="M159" s="52"/>
      <c r="N159" s="52"/>
      <c r="O159" s="53"/>
      <c r="P159" s="29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</row>
    <row r="160" spans="2:47" s="28" customFormat="1" x14ac:dyDescent="0.3">
      <c r="B160" s="36"/>
      <c r="C160" s="36"/>
      <c r="D160" s="37"/>
      <c r="E160" s="191"/>
      <c r="F160" s="191"/>
      <c r="G160" s="51"/>
      <c r="H160" s="52"/>
      <c r="I160" s="52"/>
      <c r="J160" s="52"/>
      <c r="K160" s="52"/>
      <c r="L160" s="52"/>
      <c r="M160" s="52"/>
      <c r="N160" s="52"/>
      <c r="O160" s="53"/>
      <c r="P160" s="29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</row>
    <row r="161" spans="2:47" s="28" customFormat="1" x14ac:dyDescent="0.3">
      <c r="B161" s="36"/>
      <c r="C161" s="36"/>
      <c r="D161" s="37"/>
      <c r="E161" s="191"/>
      <c r="F161" s="191"/>
      <c r="G161" s="51"/>
      <c r="H161" s="52"/>
      <c r="I161" s="52"/>
      <c r="J161" s="52"/>
      <c r="K161" s="52"/>
      <c r="L161" s="52"/>
      <c r="M161" s="52"/>
      <c r="N161" s="52"/>
      <c r="O161" s="53"/>
      <c r="P161" s="29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</row>
    <row r="162" spans="2:47" s="28" customFormat="1" x14ac:dyDescent="0.3">
      <c r="B162" s="36"/>
      <c r="C162" s="36"/>
      <c r="D162" s="37"/>
      <c r="E162" s="191"/>
      <c r="F162" s="191"/>
      <c r="G162" s="51"/>
      <c r="H162" s="52"/>
      <c r="I162" s="52"/>
      <c r="J162" s="52"/>
      <c r="K162" s="52"/>
      <c r="L162" s="52"/>
      <c r="M162" s="52"/>
      <c r="N162" s="52"/>
      <c r="O162" s="53"/>
      <c r="P162" s="29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</row>
    <row r="163" spans="2:47" s="28" customFormat="1" x14ac:dyDescent="0.3">
      <c r="B163" s="36"/>
      <c r="C163" s="36"/>
      <c r="D163" s="37"/>
      <c r="E163" s="191"/>
      <c r="F163" s="191"/>
      <c r="G163" s="51"/>
      <c r="H163" s="52"/>
      <c r="I163" s="52"/>
      <c r="J163" s="52"/>
      <c r="K163" s="52"/>
      <c r="L163" s="52"/>
      <c r="M163" s="52"/>
      <c r="N163" s="52"/>
      <c r="O163" s="53"/>
      <c r="P163" s="29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</row>
    <row r="164" spans="2:47" s="28" customFormat="1" x14ac:dyDescent="0.3">
      <c r="B164" s="36"/>
      <c r="C164" s="36"/>
      <c r="D164" s="37"/>
      <c r="E164" s="191"/>
      <c r="F164" s="191"/>
      <c r="G164" s="51"/>
      <c r="H164" s="52"/>
      <c r="I164" s="52"/>
      <c r="J164" s="52"/>
      <c r="K164" s="52"/>
      <c r="L164" s="52"/>
      <c r="M164" s="52"/>
      <c r="N164" s="52"/>
      <c r="O164" s="53"/>
      <c r="P164" s="29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</row>
    <row r="165" spans="2:47" s="28" customFormat="1" x14ac:dyDescent="0.3">
      <c r="B165" s="36"/>
      <c r="C165" s="36"/>
      <c r="D165" s="37"/>
      <c r="E165" s="191"/>
      <c r="F165" s="191"/>
      <c r="G165" s="51"/>
      <c r="H165" s="52"/>
      <c r="I165" s="52"/>
      <c r="J165" s="52"/>
      <c r="K165" s="52"/>
      <c r="L165" s="52"/>
      <c r="M165" s="52"/>
      <c r="N165" s="52"/>
      <c r="O165" s="53"/>
      <c r="P165" s="29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</row>
    <row r="166" spans="2:47" s="28" customFormat="1" x14ac:dyDescent="0.3">
      <c r="B166" s="36"/>
      <c r="C166" s="36"/>
      <c r="D166" s="37"/>
      <c r="E166" s="191"/>
      <c r="F166" s="191"/>
      <c r="G166" s="51"/>
      <c r="H166" s="52"/>
      <c r="I166" s="52"/>
      <c r="J166" s="52"/>
      <c r="K166" s="52"/>
      <c r="L166" s="52"/>
      <c r="M166" s="52"/>
      <c r="N166" s="52"/>
      <c r="O166" s="53"/>
      <c r="P166" s="29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</row>
    <row r="167" spans="2:47" s="28" customFormat="1" x14ac:dyDescent="0.3">
      <c r="B167" s="36"/>
      <c r="C167" s="36"/>
      <c r="D167" s="37"/>
      <c r="E167" s="191"/>
      <c r="F167" s="191"/>
      <c r="G167" s="51"/>
      <c r="H167" s="52"/>
      <c r="I167" s="52"/>
      <c r="J167" s="52"/>
      <c r="K167" s="52"/>
      <c r="L167" s="52"/>
      <c r="M167" s="52"/>
      <c r="N167" s="52"/>
      <c r="O167" s="53"/>
      <c r="P167" s="29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</row>
    <row r="168" spans="2:47" s="28" customFormat="1" x14ac:dyDescent="0.3">
      <c r="B168" s="36"/>
      <c r="C168" s="36"/>
      <c r="D168" s="37"/>
      <c r="E168" s="191"/>
      <c r="F168" s="191"/>
      <c r="G168" s="51"/>
      <c r="H168" s="52"/>
      <c r="I168" s="52"/>
      <c r="J168" s="52"/>
      <c r="K168" s="52"/>
      <c r="L168" s="52"/>
      <c r="M168" s="52"/>
      <c r="N168" s="52"/>
      <c r="O168" s="53"/>
      <c r="P168" s="29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</row>
    <row r="169" spans="2:47" s="28" customFormat="1" x14ac:dyDescent="0.3">
      <c r="B169" s="36"/>
      <c r="C169" s="36"/>
      <c r="D169" s="37"/>
      <c r="E169" s="191"/>
      <c r="F169" s="191"/>
      <c r="G169" s="51"/>
      <c r="H169" s="52"/>
      <c r="I169" s="52"/>
      <c r="J169" s="52"/>
      <c r="K169" s="52"/>
      <c r="L169" s="52"/>
      <c r="M169" s="52"/>
      <c r="N169" s="52"/>
      <c r="O169" s="53"/>
      <c r="P169" s="29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</row>
    <row r="170" spans="2:47" s="28" customFormat="1" x14ac:dyDescent="0.3">
      <c r="B170" s="36"/>
      <c r="C170" s="36"/>
      <c r="D170" s="37"/>
      <c r="E170" s="191"/>
      <c r="F170" s="191"/>
      <c r="G170" s="51"/>
      <c r="H170" s="52"/>
      <c r="I170" s="52"/>
      <c r="J170" s="52"/>
      <c r="K170" s="52"/>
      <c r="L170" s="52"/>
      <c r="M170" s="52"/>
      <c r="N170" s="52"/>
      <c r="O170" s="53"/>
      <c r="P170" s="29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</row>
    <row r="171" spans="2:47" s="28" customFormat="1" x14ac:dyDescent="0.3">
      <c r="B171" s="36"/>
      <c r="C171" s="36"/>
      <c r="D171" s="37"/>
      <c r="E171" s="191"/>
      <c r="F171" s="191"/>
      <c r="G171" s="51"/>
      <c r="H171" s="52"/>
      <c r="I171" s="52"/>
      <c r="J171" s="52"/>
      <c r="K171" s="52"/>
      <c r="L171" s="52"/>
      <c r="M171" s="52"/>
      <c r="N171" s="52"/>
      <c r="O171" s="53"/>
      <c r="P171" s="29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</row>
    <row r="172" spans="2:47" s="28" customFormat="1" x14ac:dyDescent="0.3">
      <c r="B172" s="36"/>
      <c r="C172" s="36"/>
      <c r="D172" s="37"/>
      <c r="E172" s="191"/>
      <c r="F172" s="191"/>
      <c r="G172" s="51"/>
      <c r="H172" s="52"/>
      <c r="I172" s="52"/>
      <c r="J172" s="52"/>
      <c r="K172" s="52"/>
      <c r="L172" s="52"/>
      <c r="M172" s="52"/>
      <c r="N172" s="52"/>
      <c r="O172" s="53"/>
      <c r="P172" s="29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</row>
    <row r="173" spans="2:47" s="28" customFormat="1" x14ac:dyDescent="0.3">
      <c r="B173" s="36"/>
      <c r="C173" s="36"/>
      <c r="D173" s="37"/>
      <c r="E173" s="191"/>
      <c r="F173" s="191"/>
      <c r="G173" s="51"/>
      <c r="H173" s="52"/>
      <c r="I173" s="52"/>
      <c r="J173" s="52"/>
      <c r="K173" s="52"/>
      <c r="L173" s="52"/>
      <c r="M173" s="52"/>
      <c r="N173" s="52"/>
      <c r="O173" s="53"/>
      <c r="P173" s="29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</row>
    <row r="174" spans="2:47" s="28" customFormat="1" x14ac:dyDescent="0.3">
      <c r="B174" s="36"/>
      <c r="C174" s="36"/>
      <c r="D174" s="37"/>
      <c r="E174" s="191"/>
      <c r="F174" s="191"/>
      <c r="G174" s="51"/>
      <c r="H174" s="52"/>
      <c r="I174" s="52"/>
      <c r="J174" s="52"/>
      <c r="K174" s="52"/>
      <c r="L174" s="52"/>
      <c r="M174" s="52"/>
      <c r="N174" s="52"/>
      <c r="O174" s="53"/>
      <c r="P174" s="29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</row>
    <row r="175" spans="2:47" s="28" customFormat="1" x14ac:dyDescent="0.3">
      <c r="B175" s="36"/>
      <c r="C175" s="36"/>
      <c r="D175" s="37"/>
      <c r="E175" s="191"/>
      <c r="F175" s="191"/>
      <c r="G175" s="51"/>
      <c r="H175" s="52"/>
      <c r="I175" s="52"/>
      <c r="J175" s="52"/>
      <c r="K175" s="52"/>
      <c r="L175" s="52"/>
      <c r="M175" s="52"/>
      <c r="N175" s="52"/>
      <c r="O175" s="53"/>
      <c r="P175" s="2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</row>
    <row r="176" spans="2:47" s="28" customFormat="1" x14ac:dyDescent="0.3">
      <c r="B176" s="36"/>
      <c r="C176" s="36"/>
      <c r="D176" s="37"/>
      <c r="E176" s="191"/>
      <c r="F176" s="191"/>
      <c r="G176" s="51"/>
      <c r="H176" s="52"/>
      <c r="I176" s="52"/>
      <c r="J176" s="52"/>
      <c r="K176" s="52"/>
      <c r="L176" s="52"/>
      <c r="M176" s="52"/>
      <c r="N176" s="52"/>
      <c r="O176" s="53"/>
      <c r="P176" s="29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</row>
    <row r="177" spans="2:47" s="28" customFormat="1" x14ac:dyDescent="0.3">
      <c r="B177" s="36"/>
      <c r="C177" s="36"/>
      <c r="D177" s="37"/>
      <c r="E177" s="191"/>
      <c r="F177" s="191"/>
      <c r="G177" s="51"/>
      <c r="H177" s="52"/>
      <c r="I177" s="52"/>
      <c r="J177" s="52"/>
      <c r="K177" s="52"/>
      <c r="L177" s="52"/>
      <c r="M177" s="52"/>
      <c r="N177" s="52"/>
      <c r="O177" s="53"/>
      <c r="P177" s="29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</row>
    <row r="178" spans="2:47" s="28" customFormat="1" x14ac:dyDescent="0.3">
      <c r="B178" s="36"/>
      <c r="C178" s="36"/>
      <c r="D178" s="37"/>
      <c r="E178" s="191"/>
      <c r="F178" s="191"/>
      <c r="G178" s="51"/>
      <c r="H178" s="52"/>
      <c r="I178" s="52"/>
      <c r="J178" s="52"/>
      <c r="K178" s="52"/>
      <c r="L178" s="52"/>
      <c r="M178" s="52"/>
      <c r="N178" s="52"/>
      <c r="O178" s="53"/>
      <c r="P178" s="29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</row>
    <row r="179" spans="2:47" s="28" customFormat="1" x14ac:dyDescent="0.3">
      <c r="B179" s="36"/>
      <c r="C179" s="36"/>
      <c r="D179" s="37"/>
      <c r="E179" s="191"/>
      <c r="F179" s="191"/>
      <c r="G179" s="51"/>
      <c r="H179" s="52"/>
      <c r="I179" s="52"/>
      <c r="J179" s="52"/>
      <c r="K179" s="52"/>
      <c r="L179" s="52"/>
      <c r="M179" s="52"/>
      <c r="N179" s="52"/>
      <c r="O179" s="53"/>
      <c r="P179" s="29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</row>
    <row r="180" spans="2:47" s="28" customFormat="1" x14ac:dyDescent="0.3">
      <c r="B180" s="36"/>
      <c r="C180" s="36"/>
      <c r="D180" s="37"/>
      <c r="E180" s="191"/>
      <c r="F180" s="191"/>
      <c r="G180" s="51"/>
      <c r="H180" s="52"/>
      <c r="I180" s="52"/>
      <c r="J180" s="52"/>
      <c r="K180" s="52"/>
      <c r="L180" s="52"/>
      <c r="M180" s="52"/>
      <c r="N180" s="52"/>
      <c r="O180" s="53"/>
      <c r="P180" s="29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</row>
    <row r="181" spans="2:47" s="28" customFormat="1" x14ac:dyDescent="0.3">
      <c r="B181" s="36"/>
      <c r="C181" s="36"/>
      <c r="D181" s="37"/>
      <c r="E181" s="191"/>
      <c r="F181" s="191"/>
      <c r="G181" s="51"/>
      <c r="H181" s="52"/>
      <c r="I181" s="52"/>
      <c r="J181" s="52"/>
      <c r="K181" s="52"/>
      <c r="L181" s="52"/>
      <c r="M181" s="52"/>
      <c r="N181" s="52"/>
      <c r="O181" s="53"/>
      <c r="P181" s="29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</row>
    <row r="182" spans="2:47" s="28" customFormat="1" x14ac:dyDescent="0.3">
      <c r="B182" s="36"/>
      <c r="C182" s="36"/>
      <c r="D182" s="37"/>
      <c r="E182" s="191"/>
      <c r="F182" s="191"/>
      <c r="G182" s="51"/>
      <c r="H182" s="52"/>
      <c r="I182" s="52"/>
      <c r="J182" s="52"/>
      <c r="K182" s="52"/>
      <c r="L182" s="52"/>
      <c r="M182" s="52"/>
      <c r="N182" s="52"/>
      <c r="O182" s="53"/>
      <c r="P182" s="29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</row>
    <row r="183" spans="2:47" s="28" customFormat="1" x14ac:dyDescent="0.3">
      <c r="B183" s="36"/>
      <c r="C183" s="36"/>
      <c r="D183" s="37"/>
      <c r="E183" s="191"/>
      <c r="F183" s="191"/>
      <c r="G183" s="51"/>
      <c r="H183" s="52"/>
      <c r="I183" s="52"/>
      <c r="J183" s="52"/>
      <c r="K183" s="52"/>
      <c r="L183" s="52"/>
      <c r="M183" s="52"/>
      <c r="N183" s="52"/>
      <c r="O183" s="53"/>
      <c r="P183" s="29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</row>
    <row r="184" spans="2:47" s="28" customFormat="1" x14ac:dyDescent="0.3">
      <c r="B184" s="36"/>
      <c r="C184" s="36"/>
      <c r="D184" s="37"/>
      <c r="E184" s="191"/>
      <c r="F184" s="191"/>
      <c r="G184" s="51"/>
      <c r="H184" s="52"/>
      <c r="I184" s="52"/>
      <c r="J184" s="52"/>
      <c r="K184" s="52"/>
      <c r="L184" s="52"/>
      <c r="M184" s="52"/>
      <c r="N184" s="52"/>
      <c r="O184" s="53"/>
      <c r="P184" s="29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</row>
    <row r="185" spans="2:47" s="28" customFormat="1" x14ac:dyDescent="0.3">
      <c r="B185" s="36"/>
      <c r="C185" s="36"/>
      <c r="D185" s="37"/>
      <c r="E185" s="191"/>
      <c r="F185" s="191"/>
      <c r="G185" s="51"/>
      <c r="H185" s="52"/>
      <c r="I185" s="52"/>
      <c r="J185" s="52"/>
      <c r="K185" s="52"/>
      <c r="L185" s="52"/>
      <c r="M185" s="52"/>
      <c r="N185" s="52"/>
      <c r="O185" s="53"/>
      <c r="P185" s="29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</row>
    <row r="186" spans="2:47" s="28" customFormat="1" x14ac:dyDescent="0.3">
      <c r="B186" s="36"/>
      <c r="C186" s="36"/>
      <c r="D186" s="37"/>
      <c r="E186" s="191"/>
      <c r="F186" s="191"/>
      <c r="G186" s="51"/>
      <c r="H186" s="52"/>
      <c r="I186" s="52"/>
      <c r="J186" s="52"/>
      <c r="K186" s="52"/>
      <c r="L186" s="52"/>
      <c r="M186" s="52"/>
      <c r="N186" s="52"/>
      <c r="O186" s="53"/>
      <c r="P186" s="29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</row>
    <row r="187" spans="2:47" s="28" customFormat="1" x14ac:dyDescent="0.3">
      <c r="B187" s="36"/>
      <c r="C187" s="36"/>
      <c r="D187" s="37"/>
      <c r="E187" s="191"/>
      <c r="F187" s="191"/>
      <c r="G187" s="51"/>
      <c r="H187" s="52"/>
      <c r="I187" s="52"/>
      <c r="J187" s="52"/>
      <c r="K187" s="52"/>
      <c r="L187" s="52"/>
      <c r="M187" s="52"/>
      <c r="N187" s="52"/>
      <c r="O187" s="53"/>
      <c r="P187" s="29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</row>
    <row r="188" spans="2:47" s="28" customFormat="1" x14ac:dyDescent="0.3">
      <c r="B188" s="36"/>
      <c r="C188" s="36"/>
      <c r="D188" s="37"/>
      <c r="E188" s="191"/>
      <c r="F188" s="191"/>
      <c r="G188" s="51"/>
      <c r="H188" s="52"/>
      <c r="I188" s="52"/>
      <c r="J188" s="52"/>
      <c r="K188" s="52"/>
      <c r="L188" s="52"/>
      <c r="M188" s="52"/>
      <c r="N188" s="52"/>
      <c r="O188" s="53"/>
      <c r="P188" s="29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</row>
    <row r="189" spans="2:47" s="28" customFormat="1" x14ac:dyDescent="0.3">
      <c r="B189" s="36"/>
      <c r="C189" s="36"/>
      <c r="D189" s="37"/>
      <c r="E189" s="191"/>
      <c r="F189" s="191"/>
      <c r="G189" s="51"/>
      <c r="H189" s="52"/>
      <c r="I189" s="52"/>
      <c r="J189" s="52"/>
      <c r="K189" s="52"/>
      <c r="L189" s="52"/>
      <c r="M189" s="52"/>
      <c r="N189" s="52"/>
      <c r="O189" s="53"/>
      <c r="P189" s="29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</row>
    <row r="190" spans="2:47" s="28" customFormat="1" x14ac:dyDescent="0.3">
      <c r="B190" s="36"/>
      <c r="C190" s="36"/>
      <c r="D190" s="37"/>
      <c r="E190" s="191"/>
      <c r="F190" s="191"/>
      <c r="G190" s="51"/>
      <c r="H190" s="52"/>
      <c r="I190" s="52"/>
      <c r="J190" s="52"/>
      <c r="K190" s="52"/>
      <c r="L190" s="52"/>
      <c r="M190" s="52"/>
      <c r="N190" s="52"/>
      <c r="O190" s="53"/>
      <c r="P190" s="29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</row>
    <row r="191" spans="2:47" s="28" customFormat="1" x14ac:dyDescent="0.3">
      <c r="B191" s="36"/>
      <c r="C191" s="36"/>
      <c r="D191" s="37"/>
      <c r="E191" s="191"/>
      <c r="F191" s="191"/>
      <c r="G191" s="51"/>
      <c r="H191" s="52"/>
      <c r="I191" s="52"/>
      <c r="J191" s="52"/>
      <c r="K191" s="52"/>
      <c r="L191" s="52"/>
      <c r="M191" s="52"/>
      <c r="N191" s="52"/>
      <c r="O191" s="53"/>
      <c r="P191" s="29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</row>
    <row r="192" spans="2:47" s="28" customFormat="1" x14ac:dyDescent="0.3">
      <c r="B192" s="36"/>
      <c r="C192" s="36"/>
      <c r="D192" s="37"/>
      <c r="E192" s="191"/>
      <c r="F192" s="191"/>
      <c r="G192" s="51"/>
      <c r="H192" s="52"/>
      <c r="I192" s="52"/>
      <c r="J192" s="52"/>
      <c r="K192" s="52"/>
      <c r="L192" s="52"/>
      <c r="M192" s="52"/>
      <c r="N192" s="52"/>
      <c r="O192" s="53"/>
      <c r="P192" s="29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</row>
    <row r="193" spans="2:47" s="28" customFormat="1" x14ac:dyDescent="0.3">
      <c r="B193" s="36"/>
      <c r="C193" s="36"/>
      <c r="D193" s="37"/>
      <c r="E193" s="191"/>
      <c r="F193" s="191"/>
      <c r="G193" s="51"/>
      <c r="H193" s="52"/>
      <c r="I193" s="52"/>
      <c r="J193" s="52"/>
      <c r="K193" s="52"/>
      <c r="L193" s="52"/>
      <c r="M193" s="52"/>
      <c r="N193" s="52"/>
      <c r="O193" s="53"/>
      <c r="P193" s="29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</row>
    <row r="194" spans="2:47" s="28" customFormat="1" x14ac:dyDescent="0.3">
      <c r="B194" s="36"/>
      <c r="C194" s="36"/>
      <c r="D194" s="37"/>
      <c r="E194" s="191"/>
      <c r="F194" s="191"/>
      <c r="G194" s="51"/>
      <c r="H194" s="52"/>
      <c r="I194" s="52"/>
      <c r="J194" s="52"/>
      <c r="K194" s="52"/>
      <c r="L194" s="52"/>
      <c r="M194" s="52"/>
      <c r="N194" s="52"/>
      <c r="O194" s="53"/>
      <c r="P194" s="29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</row>
    <row r="195" spans="2:47" s="28" customFormat="1" x14ac:dyDescent="0.3">
      <c r="B195" s="36"/>
      <c r="C195" s="36"/>
      <c r="D195" s="37"/>
      <c r="E195" s="191"/>
      <c r="F195" s="191"/>
      <c r="G195" s="51"/>
      <c r="H195" s="52"/>
      <c r="I195" s="52"/>
      <c r="J195" s="52"/>
      <c r="K195" s="52"/>
      <c r="L195" s="52"/>
      <c r="M195" s="52"/>
      <c r="N195" s="52"/>
      <c r="O195" s="53"/>
      <c r="P195" s="29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</row>
    <row r="196" spans="2:47" s="28" customFormat="1" x14ac:dyDescent="0.3">
      <c r="B196" s="36"/>
      <c r="C196" s="36"/>
      <c r="D196" s="37"/>
      <c r="E196" s="191"/>
      <c r="F196" s="191"/>
      <c r="G196" s="51"/>
      <c r="H196" s="52"/>
      <c r="I196" s="52"/>
      <c r="J196" s="52"/>
      <c r="K196" s="52"/>
      <c r="L196" s="52"/>
      <c r="M196" s="52"/>
      <c r="N196" s="52"/>
      <c r="O196" s="53"/>
      <c r="P196" s="29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</row>
    <row r="197" spans="2:47" s="28" customFormat="1" x14ac:dyDescent="0.3">
      <c r="B197" s="36"/>
      <c r="C197" s="36"/>
      <c r="D197" s="37"/>
      <c r="E197" s="191"/>
      <c r="F197" s="191"/>
      <c r="G197" s="51"/>
      <c r="H197" s="52"/>
      <c r="I197" s="52"/>
      <c r="J197" s="52"/>
      <c r="K197" s="52"/>
      <c r="L197" s="52"/>
      <c r="M197" s="52"/>
      <c r="N197" s="52"/>
      <c r="O197" s="53"/>
      <c r="P197" s="29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</row>
    <row r="198" spans="2:47" s="28" customFormat="1" x14ac:dyDescent="0.3">
      <c r="B198" s="36"/>
      <c r="C198" s="36"/>
      <c r="D198" s="37"/>
      <c r="E198" s="191"/>
      <c r="F198" s="191"/>
      <c r="G198" s="51"/>
      <c r="H198" s="52"/>
      <c r="I198" s="52"/>
      <c r="J198" s="52"/>
      <c r="K198" s="52"/>
      <c r="L198" s="52"/>
      <c r="M198" s="52"/>
      <c r="N198" s="52"/>
      <c r="O198" s="53"/>
      <c r="P198" s="29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</row>
    <row r="199" spans="2:47" s="28" customFormat="1" x14ac:dyDescent="0.3">
      <c r="B199" s="36"/>
      <c r="C199" s="36"/>
      <c r="D199" s="37"/>
      <c r="E199" s="191"/>
      <c r="F199" s="191"/>
      <c r="G199" s="51"/>
      <c r="H199" s="52"/>
      <c r="I199" s="52"/>
      <c r="J199" s="52"/>
      <c r="K199" s="52"/>
      <c r="L199" s="52"/>
      <c r="M199" s="52"/>
      <c r="N199" s="52"/>
      <c r="O199" s="53"/>
      <c r="P199" s="29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</row>
    <row r="200" spans="2:47" s="28" customFormat="1" x14ac:dyDescent="0.3">
      <c r="B200" s="36"/>
      <c r="C200" s="36"/>
      <c r="D200" s="37"/>
      <c r="E200" s="191"/>
      <c r="F200" s="191"/>
      <c r="G200" s="51"/>
      <c r="H200" s="52"/>
      <c r="I200" s="52"/>
      <c r="J200" s="52"/>
      <c r="K200" s="52"/>
      <c r="L200" s="52"/>
      <c r="M200" s="52"/>
      <c r="N200" s="52"/>
      <c r="O200" s="53"/>
      <c r="P200" s="29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</row>
    <row r="201" spans="2:47" s="28" customFormat="1" x14ac:dyDescent="0.3">
      <c r="B201" s="36"/>
      <c r="C201" s="36"/>
      <c r="D201" s="37"/>
      <c r="E201" s="191"/>
      <c r="F201" s="191"/>
      <c r="G201" s="51"/>
      <c r="H201" s="52"/>
      <c r="I201" s="52"/>
      <c r="J201" s="52"/>
      <c r="K201" s="52"/>
      <c r="L201" s="52"/>
      <c r="M201" s="52"/>
      <c r="N201" s="52"/>
      <c r="O201" s="53"/>
      <c r="P201" s="29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</row>
    <row r="202" spans="2:47" s="28" customFormat="1" x14ac:dyDescent="0.3">
      <c r="B202" s="36"/>
      <c r="C202" s="36"/>
      <c r="D202" s="37"/>
      <c r="E202" s="191"/>
      <c r="F202" s="191"/>
      <c r="G202" s="51"/>
      <c r="H202" s="52"/>
      <c r="I202" s="52"/>
      <c r="J202" s="52"/>
      <c r="K202" s="52"/>
      <c r="L202" s="52"/>
      <c r="M202" s="52"/>
      <c r="N202" s="52"/>
      <c r="O202" s="53"/>
      <c r="P202" s="29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</row>
    <row r="203" spans="2:47" s="28" customFormat="1" x14ac:dyDescent="0.3">
      <c r="B203" s="36"/>
      <c r="C203" s="36"/>
      <c r="D203" s="37"/>
      <c r="E203" s="191"/>
      <c r="F203" s="191"/>
      <c r="G203" s="51"/>
      <c r="H203" s="52"/>
      <c r="I203" s="52"/>
      <c r="J203" s="52"/>
      <c r="K203" s="52"/>
      <c r="L203" s="52"/>
      <c r="M203" s="52"/>
      <c r="N203" s="52"/>
      <c r="O203" s="53"/>
      <c r="P203" s="29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</row>
    <row r="204" spans="2:47" s="28" customFormat="1" x14ac:dyDescent="0.3">
      <c r="B204" s="36"/>
      <c r="C204" s="36"/>
      <c r="D204" s="37"/>
      <c r="E204" s="191"/>
      <c r="F204" s="191"/>
      <c r="G204" s="51"/>
      <c r="H204" s="52"/>
      <c r="I204" s="52"/>
      <c r="J204" s="52"/>
      <c r="K204" s="52"/>
      <c r="L204" s="52"/>
      <c r="M204" s="52"/>
      <c r="N204" s="52"/>
      <c r="O204" s="53"/>
      <c r="P204" s="29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</row>
    <row r="205" spans="2:47" s="28" customFormat="1" x14ac:dyDescent="0.3">
      <c r="B205" s="36"/>
      <c r="C205" s="36"/>
      <c r="D205" s="37"/>
      <c r="E205" s="191"/>
      <c r="F205" s="191"/>
      <c r="G205" s="51"/>
      <c r="H205" s="52"/>
      <c r="I205" s="52"/>
      <c r="J205" s="52"/>
      <c r="K205" s="52"/>
      <c r="L205" s="52"/>
      <c r="M205" s="52"/>
      <c r="N205" s="52"/>
      <c r="O205" s="53"/>
      <c r="P205" s="29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</row>
    <row r="206" spans="2:47" s="28" customFormat="1" x14ac:dyDescent="0.3">
      <c r="B206" s="36"/>
      <c r="C206" s="36"/>
      <c r="D206" s="37"/>
      <c r="E206" s="191"/>
      <c r="F206" s="191"/>
      <c r="G206" s="51"/>
      <c r="H206" s="52"/>
      <c r="I206" s="52"/>
      <c r="J206" s="52"/>
      <c r="K206" s="52"/>
      <c r="L206" s="52"/>
      <c r="M206" s="52"/>
      <c r="N206" s="52"/>
      <c r="O206" s="53"/>
      <c r="P206" s="29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</row>
    <row r="207" spans="2:47" s="28" customFormat="1" x14ac:dyDescent="0.3">
      <c r="B207" s="36"/>
      <c r="C207" s="36"/>
      <c r="D207" s="37"/>
      <c r="E207" s="191"/>
      <c r="F207" s="191"/>
      <c r="G207" s="51"/>
      <c r="H207" s="52"/>
      <c r="I207" s="52"/>
      <c r="J207" s="52"/>
      <c r="K207" s="52"/>
      <c r="L207" s="52"/>
      <c r="M207" s="52"/>
      <c r="N207" s="52"/>
      <c r="O207" s="53"/>
      <c r="P207" s="29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</row>
    <row r="208" spans="2:47" s="28" customFormat="1" x14ac:dyDescent="0.3">
      <c r="B208" s="36"/>
      <c r="C208" s="36"/>
      <c r="D208" s="37"/>
      <c r="E208" s="191"/>
      <c r="F208" s="191"/>
      <c r="G208" s="51"/>
      <c r="H208" s="52"/>
      <c r="I208" s="52"/>
      <c r="J208" s="52"/>
      <c r="K208" s="52"/>
      <c r="L208" s="52"/>
      <c r="M208" s="52"/>
      <c r="N208" s="52"/>
      <c r="O208" s="53"/>
      <c r="P208" s="29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</row>
    <row r="209" spans="2:47" s="28" customFormat="1" x14ac:dyDescent="0.3">
      <c r="B209" s="36"/>
      <c r="C209" s="36"/>
      <c r="D209" s="37"/>
      <c r="E209" s="191"/>
      <c r="F209" s="191"/>
      <c r="G209" s="51"/>
      <c r="H209" s="52"/>
      <c r="I209" s="52"/>
      <c r="J209" s="52"/>
      <c r="K209" s="52"/>
      <c r="L209" s="52"/>
      <c r="M209" s="52"/>
      <c r="N209" s="52"/>
      <c r="O209" s="53"/>
      <c r="P209" s="29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</row>
    <row r="210" spans="2:47" s="28" customFormat="1" x14ac:dyDescent="0.3">
      <c r="B210" s="36"/>
      <c r="C210" s="36"/>
      <c r="D210" s="37"/>
      <c r="E210" s="191"/>
      <c r="F210" s="191"/>
      <c r="G210" s="51"/>
      <c r="H210" s="52"/>
      <c r="I210" s="52"/>
      <c r="J210" s="52"/>
      <c r="K210" s="52"/>
      <c r="L210" s="52"/>
      <c r="M210" s="52"/>
      <c r="N210" s="52"/>
      <c r="O210" s="53"/>
      <c r="P210" s="29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</row>
    <row r="211" spans="2:47" s="28" customFormat="1" x14ac:dyDescent="0.3">
      <c r="B211" s="36"/>
      <c r="C211" s="36"/>
      <c r="D211" s="37"/>
      <c r="E211" s="191"/>
      <c r="F211" s="191"/>
      <c r="G211" s="51"/>
      <c r="H211" s="52"/>
      <c r="I211" s="52"/>
      <c r="J211" s="52"/>
      <c r="K211" s="52"/>
      <c r="L211" s="52"/>
      <c r="M211" s="52"/>
      <c r="N211" s="52"/>
      <c r="O211" s="53"/>
      <c r="P211" s="29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</row>
    <row r="212" spans="2:47" s="28" customFormat="1" x14ac:dyDescent="0.3">
      <c r="B212" s="36"/>
      <c r="C212" s="36"/>
      <c r="D212" s="37"/>
      <c r="E212" s="191"/>
      <c r="F212" s="191"/>
      <c r="G212" s="51"/>
      <c r="H212" s="52"/>
      <c r="I212" s="52"/>
      <c r="J212" s="52"/>
      <c r="K212" s="52"/>
      <c r="L212" s="52"/>
      <c r="M212" s="52"/>
      <c r="N212" s="52"/>
      <c r="O212" s="53"/>
      <c r="P212" s="29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</row>
    <row r="213" spans="2:47" s="28" customFormat="1" x14ac:dyDescent="0.3">
      <c r="B213" s="36"/>
      <c r="C213" s="36"/>
      <c r="D213" s="37"/>
      <c r="E213" s="191"/>
      <c r="F213" s="191"/>
      <c r="G213" s="51"/>
      <c r="H213" s="52"/>
      <c r="I213" s="52"/>
      <c r="J213" s="52"/>
      <c r="K213" s="52"/>
      <c r="L213" s="52"/>
      <c r="M213" s="52"/>
      <c r="N213" s="52"/>
      <c r="O213" s="53"/>
      <c r="P213" s="29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</row>
    <row r="214" spans="2:47" s="28" customFormat="1" x14ac:dyDescent="0.3">
      <c r="B214" s="36"/>
      <c r="C214" s="36"/>
      <c r="D214" s="37"/>
      <c r="E214" s="191"/>
      <c r="F214" s="191"/>
      <c r="G214" s="51"/>
      <c r="H214" s="52"/>
      <c r="I214" s="52"/>
      <c r="J214" s="52"/>
      <c r="K214" s="52"/>
      <c r="L214" s="52"/>
      <c r="M214" s="52"/>
      <c r="N214" s="52"/>
      <c r="O214" s="53"/>
      <c r="P214" s="29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</row>
    <row r="215" spans="2:47" s="28" customFormat="1" x14ac:dyDescent="0.3">
      <c r="B215" s="36"/>
      <c r="C215" s="36"/>
      <c r="D215" s="37"/>
      <c r="E215" s="191"/>
      <c r="F215" s="191"/>
      <c r="G215" s="51"/>
      <c r="H215" s="52"/>
      <c r="I215" s="52"/>
      <c r="J215" s="52"/>
      <c r="K215" s="52"/>
      <c r="L215" s="52"/>
      <c r="M215" s="52"/>
      <c r="N215" s="52"/>
      <c r="O215" s="53"/>
      <c r="P215" s="29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</row>
    <row r="216" spans="2:47" s="28" customFormat="1" x14ac:dyDescent="0.3">
      <c r="B216" s="36"/>
      <c r="C216" s="36"/>
      <c r="D216" s="37"/>
      <c r="E216" s="191"/>
      <c r="F216" s="191"/>
      <c r="G216" s="51"/>
      <c r="H216" s="52"/>
      <c r="I216" s="52"/>
      <c r="J216" s="52"/>
      <c r="K216" s="52"/>
      <c r="L216" s="52"/>
      <c r="M216" s="52"/>
      <c r="N216" s="52"/>
      <c r="O216" s="53"/>
      <c r="P216" s="29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</row>
    <row r="217" spans="2:47" s="28" customFormat="1" x14ac:dyDescent="0.3">
      <c r="B217" s="36"/>
      <c r="C217" s="36"/>
      <c r="D217" s="37"/>
      <c r="E217" s="191"/>
      <c r="F217" s="191"/>
      <c r="G217" s="51"/>
      <c r="H217" s="52"/>
      <c r="I217" s="52"/>
      <c r="J217" s="52"/>
      <c r="K217" s="52"/>
      <c r="L217" s="52"/>
      <c r="M217" s="52"/>
      <c r="N217" s="52"/>
      <c r="O217" s="53"/>
      <c r="P217" s="29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</row>
    <row r="218" spans="2:47" s="28" customFormat="1" x14ac:dyDescent="0.3">
      <c r="B218" s="36"/>
      <c r="C218" s="36"/>
      <c r="D218" s="37"/>
      <c r="E218" s="191"/>
      <c r="F218" s="191"/>
      <c r="G218" s="51"/>
      <c r="H218" s="52"/>
      <c r="I218" s="52"/>
      <c r="J218" s="52"/>
      <c r="K218" s="52"/>
      <c r="L218" s="52"/>
      <c r="M218" s="52"/>
      <c r="N218" s="52"/>
      <c r="O218" s="53"/>
      <c r="P218" s="29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</row>
    <row r="219" spans="2:47" s="28" customFormat="1" x14ac:dyDescent="0.3">
      <c r="B219" s="36"/>
      <c r="C219" s="36"/>
      <c r="D219" s="37"/>
      <c r="E219" s="191"/>
      <c r="F219" s="191"/>
      <c r="G219" s="51"/>
      <c r="H219" s="52"/>
      <c r="I219" s="52"/>
      <c r="J219" s="52"/>
      <c r="K219" s="52"/>
      <c r="L219" s="52"/>
      <c r="M219" s="52"/>
      <c r="N219" s="52"/>
      <c r="O219" s="53"/>
      <c r="P219" s="29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</row>
    <row r="220" spans="2:47" s="28" customFormat="1" x14ac:dyDescent="0.3">
      <c r="B220" s="36"/>
      <c r="C220" s="36"/>
      <c r="D220" s="37"/>
      <c r="E220" s="191"/>
      <c r="F220" s="191"/>
      <c r="G220" s="51"/>
      <c r="H220" s="52"/>
      <c r="I220" s="52"/>
      <c r="J220" s="52"/>
      <c r="K220" s="52"/>
      <c r="L220" s="52"/>
      <c r="M220" s="52"/>
      <c r="N220" s="52"/>
      <c r="O220" s="53"/>
      <c r="P220" s="29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</row>
    <row r="221" spans="2:47" s="28" customFormat="1" x14ac:dyDescent="0.3">
      <c r="B221" s="36"/>
      <c r="C221" s="36"/>
      <c r="D221" s="37"/>
      <c r="E221" s="191"/>
      <c r="F221" s="191"/>
      <c r="G221" s="51"/>
      <c r="H221" s="52"/>
      <c r="I221" s="52"/>
      <c r="J221" s="52"/>
      <c r="K221" s="52"/>
      <c r="L221" s="52"/>
      <c r="M221" s="52"/>
      <c r="N221" s="52"/>
      <c r="O221" s="53"/>
      <c r="P221" s="29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</row>
    <row r="222" spans="2:47" s="28" customFormat="1" x14ac:dyDescent="0.3">
      <c r="B222" s="36"/>
      <c r="C222" s="36"/>
      <c r="D222" s="37"/>
      <c r="E222" s="191"/>
      <c r="F222" s="191"/>
      <c r="G222" s="51"/>
      <c r="H222" s="52"/>
      <c r="I222" s="52"/>
      <c r="J222" s="52"/>
      <c r="K222" s="52"/>
      <c r="L222" s="52"/>
      <c r="M222" s="52"/>
      <c r="N222" s="52"/>
      <c r="O222" s="53"/>
      <c r="P222" s="29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</row>
    <row r="223" spans="2:47" s="28" customFormat="1" x14ac:dyDescent="0.3">
      <c r="B223" s="36"/>
      <c r="C223" s="36"/>
      <c r="D223" s="37"/>
      <c r="E223" s="191"/>
      <c r="F223" s="191"/>
      <c r="G223" s="51"/>
      <c r="H223" s="52"/>
      <c r="I223" s="52"/>
      <c r="J223" s="52"/>
      <c r="K223" s="52"/>
      <c r="L223" s="52"/>
      <c r="M223" s="52"/>
      <c r="N223" s="52"/>
      <c r="O223" s="53"/>
      <c r="P223" s="29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</row>
    <row r="224" spans="2:47" s="28" customFormat="1" x14ac:dyDescent="0.3">
      <c r="B224" s="36"/>
      <c r="C224" s="36"/>
      <c r="D224" s="37"/>
      <c r="E224" s="191"/>
      <c r="F224" s="191"/>
      <c r="G224" s="51"/>
      <c r="H224" s="52"/>
      <c r="I224" s="52"/>
      <c r="J224" s="52"/>
      <c r="K224" s="52"/>
      <c r="L224" s="52"/>
      <c r="M224" s="52"/>
      <c r="N224" s="52"/>
      <c r="O224" s="53"/>
      <c r="P224" s="29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</row>
    <row r="225" spans="2:47" s="28" customFormat="1" x14ac:dyDescent="0.3">
      <c r="B225" s="36"/>
      <c r="C225" s="36"/>
      <c r="D225" s="37"/>
      <c r="E225" s="191"/>
      <c r="F225" s="191"/>
      <c r="G225" s="51"/>
      <c r="H225" s="52"/>
      <c r="I225" s="52"/>
      <c r="J225" s="52"/>
      <c r="K225" s="52"/>
      <c r="L225" s="52"/>
      <c r="M225" s="52"/>
      <c r="N225" s="52"/>
      <c r="O225" s="53"/>
      <c r="P225" s="29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</row>
    <row r="226" spans="2:47" s="28" customFormat="1" x14ac:dyDescent="0.3">
      <c r="B226" s="36"/>
      <c r="C226" s="36"/>
      <c r="D226" s="37"/>
      <c r="E226" s="191"/>
      <c r="F226" s="191"/>
      <c r="G226" s="51"/>
      <c r="H226" s="52"/>
      <c r="I226" s="52"/>
      <c r="J226" s="52"/>
      <c r="K226" s="52"/>
      <c r="L226" s="52"/>
      <c r="M226" s="52"/>
      <c r="N226" s="52"/>
      <c r="O226" s="53"/>
      <c r="P226" s="29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</row>
    <row r="227" spans="2:47" s="28" customFormat="1" x14ac:dyDescent="0.3">
      <c r="B227" s="36"/>
      <c r="C227" s="36"/>
      <c r="D227" s="37"/>
      <c r="E227" s="191"/>
      <c r="F227" s="191"/>
      <c r="G227" s="51"/>
      <c r="H227" s="52"/>
      <c r="I227" s="52"/>
      <c r="J227" s="52"/>
      <c r="K227" s="52"/>
      <c r="L227" s="52"/>
      <c r="M227" s="52"/>
      <c r="N227" s="52"/>
      <c r="O227" s="53"/>
      <c r="P227" s="29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</row>
    <row r="228" spans="2:47" s="28" customFormat="1" x14ac:dyDescent="0.3">
      <c r="B228" s="36"/>
      <c r="C228" s="36"/>
      <c r="D228" s="37"/>
      <c r="E228" s="191"/>
      <c r="F228" s="191"/>
      <c r="G228" s="51"/>
      <c r="H228" s="52"/>
      <c r="I228" s="52"/>
      <c r="J228" s="52"/>
      <c r="K228" s="52"/>
      <c r="L228" s="52"/>
      <c r="M228" s="52"/>
      <c r="N228" s="52"/>
      <c r="O228" s="53"/>
      <c r="P228" s="29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</row>
    <row r="229" spans="2:47" s="28" customFormat="1" x14ac:dyDescent="0.3">
      <c r="B229" s="36"/>
      <c r="C229" s="36"/>
      <c r="D229" s="37"/>
      <c r="E229" s="191"/>
      <c r="F229" s="191"/>
      <c r="G229" s="51"/>
      <c r="H229" s="52"/>
      <c r="I229" s="52"/>
      <c r="J229" s="52"/>
      <c r="K229" s="52"/>
      <c r="L229" s="52"/>
      <c r="M229" s="52"/>
      <c r="N229" s="52"/>
      <c r="O229" s="53"/>
      <c r="P229" s="29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</row>
    <row r="230" spans="2:47" s="28" customFormat="1" x14ac:dyDescent="0.3">
      <c r="B230" s="36"/>
      <c r="C230" s="36"/>
      <c r="D230" s="37"/>
      <c r="E230" s="191"/>
      <c r="F230" s="191"/>
      <c r="G230" s="51"/>
      <c r="H230" s="52"/>
      <c r="I230" s="52"/>
      <c r="J230" s="52"/>
      <c r="K230" s="52"/>
      <c r="L230" s="52"/>
      <c r="M230" s="52"/>
      <c r="N230" s="52"/>
      <c r="O230" s="53"/>
      <c r="P230" s="29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</row>
    <row r="231" spans="2:47" s="28" customFormat="1" x14ac:dyDescent="0.3">
      <c r="B231" s="36"/>
      <c r="C231" s="36"/>
      <c r="D231" s="37"/>
      <c r="E231" s="191"/>
      <c r="F231" s="191"/>
      <c r="G231" s="51"/>
      <c r="H231" s="52"/>
      <c r="I231" s="52"/>
      <c r="J231" s="52"/>
      <c r="K231" s="52"/>
      <c r="L231" s="52"/>
      <c r="M231" s="52"/>
      <c r="N231" s="52"/>
      <c r="O231" s="53"/>
      <c r="P231" s="29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</row>
    <row r="232" spans="2:47" s="28" customFormat="1" x14ac:dyDescent="0.3">
      <c r="B232" s="36"/>
      <c r="C232" s="36"/>
      <c r="D232" s="37"/>
      <c r="E232" s="191"/>
      <c r="F232" s="191"/>
      <c r="G232" s="51"/>
      <c r="H232" s="52"/>
      <c r="I232" s="52"/>
      <c r="J232" s="52"/>
      <c r="K232" s="52"/>
      <c r="L232" s="52"/>
      <c r="M232" s="52"/>
      <c r="N232" s="52"/>
      <c r="O232" s="53"/>
      <c r="P232" s="29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</row>
    <row r="233" spans="2:47" s="28" customFormat="1" x14ac:dyDescent="0.3">
      <c r="B233" s="36"/>
      <c r="C233" s="36"/>
      <c r="D233" s="37"/>
      <c r="E233" s="191"/>
      <c r="F233" s="191"/>
      <c r="G233" s="51"/>
      <c r="H233" s="52"/>
      <c r="I233" s="52"/>
      <c r="J233" s="52"/>
      <c r="K233" s="52"/>
      <c r="L233" s="52"/>
      <c r="M233" s="52"/>
      <c r="N233" s="52"/>
      <c r="O233" s="53"/>
      <c r="P233" s="29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</row>
    <row r="234" spans="2:47" s="28" customFormat="1" x14ac:dyDescent="0.3">
      <c r="B234" s="36"/>
      <c r="C234" s="36"/>
      <c r="D234" s="37"/>
      <c r="E234" s="191"/>
      <c r="F234" s="191"/>
      <c r="G234" s="51"/>
      <c r="H234" s="52"/>
      <c r="I234" s="52"/>
      <c r="J234" s="52"/>
      <c r="K234" s="52"/>
      <c r="L234" s="52"/>
      <c r="M234" s="52"/>
      <c r="N234" s="52"/>
      <c r="O234" s="53"/>
      <c r="P234" s="29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</row>
    <row r="235" spans="2:47" s="28" customFormat="1" x14ac:dyDescent="0.3">
      <c r="B235" s="36"/>
      <c r="C235" s="36"/>
      <c r="D235" s="37"/>
      <c r="E235" s="191"/>
      <c r="F235" s="191"/>
      <c r="G235" s="51"/>
      <c r="H235" s="52"/>
      <c r="I235" s="52"/>
      <c r="J235" s="52"/>
      <c r="K235" s="52"/>
      <c r="L235" s="52"/>
      <c r="M235" s="52"/>
      <c r="N235" s="52"/>
      <c r="O235" s="53"/>
      <c r="P235" s="29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2:47" s="28" customFormat="1" x14ac:dyDescent="0.3">
      <c r="B236" s="36"/>
      <c r="C236" s="36"/>
      <c r="D236" s="37"/>
      <c r="E236" s="191"/>
      <c r="F236" s="191"/>
      <c r="G236" s="51"/>
      <c r="H236" s="52"/>
      <c r="I236" s="52"/>
      <c r="J236" s="52"/>
      <c r="K236" s="52"/>
      <c r="L236" s="52"/>
      <c r="M236" s="52"/>
      <c r="N236" s="52"/>
      <c r="O236" s="53"/>
      <c r="P236" s="29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2:47" s="28" customFormat="1" x14ac:dyDescent="0.3">
      <c r="B237" s="36"/>
      <c r="C237" s="36"/>
      <c r="D237" s="37"/>
      <c r="E237" s="191"/>
      <c r="F237" s="191"/>
      <c r="G237" s="51"/>
      <c r="H237" s="52"/>
      <c r="I237" s="52"/>
      <c r="J237" s="52"/>
      <c r="K237" s="52"/>
      <c r="L237" s="52"/>
      <c r="M237" s="52"/>
      <c r="N237" s="52"/>
      <c r="O237" s="53"/>
      <c r="P237" s="29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2:47" s="28" customFormat="1" x14ac:dyDescent="0.3">
      <c r="B238" s="36"/>
      <c r="C238" s="36"/>
      <c r="D238" s="37"/>
      <c r="E238" s="191"/>
      <c r="F238" s="191"/>
      <c r="G238" s="51"/>
      <c r="H238" s="52"/>
      <c r="I238" s="52"/>
      <c r="J238" s="52"/>
      <c r="K238" s="52"/>
      <c r="L238" s="52"/>
      <c r="M238" s="52"/>
      <c r="N238" s="52"/>
      <c r="O238" s="53"/>
      <c r="P238" s="29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</row>
    <row r="239" spans="2:47" s="28" customFormat="1" x14ac:dyDescent="0.3">
      <c r="B239" s="36"/>
      <c r="C239" s="36"/>
      <c r="D239" s="37"/>
      <c r="E239" s="191"/>
      <c r="F239" s="191"/>
      <c r="G239" s="51"/>
      <c r="H239" s="52"/>
      <c r="I239" s="52"/>
      <c r="J239" s="52"/>
      <c r="K239" s="52"/>
      <c r="L239" s="52"/>
      <c r="M239" s="52"/>
      <c r="N239" s="52"/>
      <c r="O239" s="53"/>
      <c r="P239" s="29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</row>
    <row r="240" spans="2:47" s="28" customFormat="1" x14ac:dyDescent="0.3">
      <c r="B240" s="36"/>
      <c r="C240" s="36"/>
      <c r="D240" s="37"/>
      <c r="E240" s="191"/>
      <c r="F240" s="191"/>
      <c r="G240" s="51"/>
      <c r="H240" s="52"/>
      <c r="I240" s="52"/>
      <c r="J240" s="52"/>
      <c r="K240" s="52"/>
      <c r="L240" s="52"/>
      <c r="M240" s="52"/>
      <c r="N240" s="52"/>
      <c r="O240" s="53"/>
      <c r="P240" s="29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</row>
    <row r="241" spans="2:47" s="28" customFormat="1" x14ac:dyDescent="0.3">
      <c r="B241" s="36"/>
      <c r="C241" s="36"/>
      <c r="D241" s="37"/>
      <c r="E241" s="191"/>
      <c r="F241" s="191"/>
      <c r="G241" s="51"/>
      <c r="H241" s="52"/>
      <c r="I241" s="52"/>
      <c r="J241" s="52"/>
      <c r="K241" s="52"/>
      <c r="L241" s="52"/>
      <c r="M241" s="52"/>
      <c r="N241" s="52"/>
      <c r="O241" s="53"/>
      <c r="P241" s="29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</row>
    <row r="242" spans="2:47" s="28" customFormat="1" x14ac:dyDescent="0.3">
      <c r="B242" s="36"/>
      <c r="C242" s="36"/>
      <c r="D242" s="37"/>
      <c r="E242" s="191"/>
      <c r="F242" s="191"/>
      <c r="G242" s="51"/>
      <c r="H242" s="52"/>
      <c r="I242" s="52"/>
      <c r="J242" s="52"/>
      <c r="K242" s="52"/>
      <c r="L242" s="52"/>
      <c r="M242" s="52"/>
      <c r="N242" s="52"/>
      <c r="O242" s="53"/>
      <c r="P242" s="29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</row>
    <row r="243" spans="2:47" s="28" customFormat="1" x14ac:dyDescent="0.3">
      <c r="B243" s="36"/>
      <c r="C243" s="36"/>
      <c r="D243" s="37"/>
      <c r="E243" s="191"/>
      <c r="F243" s="191"/>
      <c r="G243" s="51"/>
      <c r="H243" s="52"/>
      <c r="I243" s="52"/>
      <c r="J243" s="52"/>
      <c r="K243" s="52"/>
      <c r="L243" s="52"/>
      <c r="M243" s="52"/>
      <c r="N243" s="52"/>
      <c r="O243" s="53"/>
      <c r="P243" s="29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</row>
    <row r="244" spans="2:47" s="28" customFormat="1" x14ac:dyDescent="0.3">
      <c r="B244" s="36"/>
      <c r="C244" s="36"/>
      <c r="D244" s="37"/>
      <c r="E244" s="191"/>
      <c r="F244" s="191"/>
      <c r="G244" s="51"/>
      <c r="H244" s="52"/>
      <c r="I244" s="52"/>
      <c r="J244" s="52"/>
      <c r="K244" s="52"/>
      <c r="L244" s="52"/>
      <c r="M244" s="52"/>
      <c r="N244" s="52"/>
      <c r="O244" s="53"/>
      <c r="P244" s="29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</row>
    <row r="245" spans="2:47" s="28" customFormat="1" x14ac:dyDescent="0.3">
      <c r="B245" s="36"/>
      <c r="C245" s="36"/>
      <c r="D245" s="37"/>
      <c r="E245" s="191"/>
      <c r="F245" s="191"/>
      <c r="G245" s="51"/>
      <c r="H245" s="52"/>
      <c r="I245" s="52"/>
      <c r="J245" s="52"/>
      <c r="K245" s="52"/>
      <c r="L245" s="52"/>
      <c r="M245" s="52"/>
      <c r="N245" s="52"/>
      <c r="O245" s="53"/>
      <c r="P245" s="29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</row>
    <row r="246" spans="2:47" s="28" customFormat="1" x14ac:dyDescent="0.3">
      <c r="B246" s="36"/>
      <c r="C246" s="36"/>
      <c r="D246" s="37"/>
      <c r="E246" s="191"/>
      <c r="F246" s="191"/>
      <c r="G246" s="51"/>
      <c r="H246" s="52"/>
      <c r="I246" s="52"/>
      <c r="J246" s="52"/>
      <c r="K246" s="52"/>
      <c r="L246" s="52"/>
      <c r="M246" s="52"/>
      <c r="N246" s="52"/>
      <c r="O246" s="53"/>
      <c r="P246" s="29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</row>
    <row r="247" spans="2:47" s="28" customFormat="1" x14ac:dyDescent="0.3">
      <c r="B247" s="36"/>
      <c r="C247" s="36"/>
      <c r="D247" s="37"/>
      <c r="E247" s="191"/>
      <c r="F247" s="191"/>
      <c r="G247" s="51"/>
      <c r="H247" s="52"/>
      <c r="I247" s="52"/>
      <c r="J247" s="52"/>
      <c r="K247" s="52"/>
      <c r="L247" s="52"/>
      <c r="M247" s="52"/>
      <c r="N247" s="52"/>
      <c r="O247" s="53"/>
      <c r="P247" s="29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</row>
    <row r="248" spans="2:47" s="28" customFormat="1" x14ac:dyDescent="0.3">
      <c r="B248" s="36"/>
      <c r="C248" s="36"/>
      <c r="D248" s="37"/>
      <c r="E248" s="191"/>
      <c r="F248" s="191"/>
      <c r="G248" s="51"/>
      <c r="H248" s="52"/>
      <c r="I248" s="52"/>
      <c r="J248" s="52"/>
      <c r="K248" s="52"/>
      <c r="L248" s="52"/>
      <c r="M248" s="52"/>
      <c r="N248" s="52"/>
      <c r="O248" s="53"/>
      <c r="P248" s="29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</row>
    <row r="249" spans="2:47" s="28" customFormat="1" x14ac:dyDescent="0.3">
      <c r="B249" s="36"/>
      <c r="C249" s="36"/>
      <c r="D249" s="37"/>
      <c r="E249" s="191"/>
      <c r="F249" s="191"/>
      <c r="G249" s="51"/>
      <c r="H249" s="52"/>
      <c r="I249" s="52"/>
      <c r="J249" s="52"/>
      <c r="K249" s="52"/>
      <c r="L249" s="52"/>
      <c r="M249" s="52"/>
      <c r="N249" s="52"/>
      <c r="O249" s="53"/>
      <c r="P249" s="29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</row>
    <row r="250" spans="2:47" s="28" customFormat="1" x14ac:dyDescent="0.3">
      <c r="B250" s="36"/>
      <c r="C250" s="36"/>
      <c r="D250" s="37"/>
      <c r="E250" s="191"/>
      <c r="F250" s="191"/>
      <c r="G250" s="51"/>
      <c r="H250" s="52"/>
      <c r="I250" s="52"/>
      <c r="J250" s="52"/>
      <c r="K250" s="52"/>
      <c r="L250" s="52"/>
      <c r="M250" s="52"/>
      <c r="N250" s="52"/>
      <c r="O250" s="53"/>
      <c r="P250" s="29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</row>
    <row r="251" spans="2:47" s="28" customFormat="1" x14ac:dyDescent="0.3">
      <c r="B251" s="36"/>
      <c r="C251" s="36"/>
      <c r="D251" s="37"/>
      <c r="E251" s="191"/>
      <c r="F251" s="191"/>
      <c r="G251" s="51"/>
      <c r="H251" s="52"/>
      <c r="I251" s="52"/>
      <c r="J251" s="52"/>
      <c r="K251" s="52"/>
      <c r="L251" s="52"/>
      <c r="M251" s="52"/>
      <c r="N251" s="52"/>
      <c r="O251" s="53"/>
      <c r="P251" s="29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</row>
    <row r="252" spans="2:47" s="28" customFormat="1" x14ac:dyDescent="0.3">
      <c r="B252" s="36"/>
      <c r="C252" s="36"/>
      <c r="D252" s="37"/>
      <c r="E252" s="191"/>
      <c r="F252" s="191"/>
      <c r="G252" s="51"/>
      <c r="H252" s="52"/>
      <c r="I252" s="52"/>
      <c r="J252" s="52"/>
      <c r="K252" s="52"/>
      <c r="L252" s="52"/>
      <c r="M252" s="52"/>
      <c r="N252" s="52"/>
      <c r="O252" s="53"/>
      <c r="P252" s="29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</row>
    <row r="253" spans="2:47" s="28" customFormat="1" x14ac:dyDescent="0.3">
      <c r="B253" s="36"/>
      <c r="C253" s="36"/>
      <c r="D253" s="37"/>
      <c r="E253" s="191"/>
      <c r="F253" s="191"/>
      <c r="G253" s="51"/>
      <c r="H253" s="52"/>
      <c r="I253" s="52"/>
      <c r="J253" s="52"/>
      <c r="K253" s="52"/>
      <c r="L253" s="52"/>
      <c r="M253" s="52"/>
      <c r="N253" s="52"/>
      <c r="O253" s="53"/>
      <c r="P253" s="29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</row>
    <row r="254" spans="2:47" s="28" customFormat="1" x14ac:dyDescent="0.3">
      <c r="B254" s="36"/>
      <c r="C254" s="36"/>
      <c r="D254" s="37"/>
      <c r="E254" s="191"/>
      <c r="F254" s="191"/>
      <c r="G254" s="51"/>
      <c r="H254" s="52"/>
      <c r="I254" s="52"/>
      <c r="J254" s="52"/>
      <c r="K254" s="52"/>
      <c r="L254" s="52"/>
      <c r="M254" s="52"/>
      <c r="N254" s="52"/>
      <c r="O254" s="53"/>
      <c r="P254" s="29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</row>
    <row r="255" spans="2:47" s="28" customFormat="1" x14ac:dyDescent="0.3">
      <c r="B255" s="36"/>
      <c r="C255" s="36"/>
      <c r="D255" s="37"/>
      <c r="E255" s="191"/>
      <c r="F255" s="191"/>
      <c r="G255" s="51"/>
      <c r="H255" s="52"/>
      <c r="I255" s="52"/>
      <c r="J255" s="52"/>
      <c r="K255" s="52"/>
      <c r="L255" s="52"/>
      <c r="M255" s="52"/>
      <c r="N255" s="52"/>
      <c r="O255" s="53"/>
      <c r="P255" s="29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</row>
    <row r="256" spans="2:47" s="28" customFormat="1" x14ac:dyDescent="0.3">
      <c r="B256" s="36"/>
      <c r="C256" s="36"/>
      <c r="D256" s="37"/>
      <c r="E256" s="191"/>
      <c r="F256" s="191"/>
      <c r="G256" s="51"/>
      <c r="H256" s="52"/>
      <c r="I256" s="52"/>
      <c r="J256" s="52"/>
      <c r="K256" s="52"/>
      <c r="L256" s="52"/>
      <c r="M256" s="52"/>
      <c r="N256" s="52"/>
      <c r="O256" s="53"/>
      <c r="P256" s="29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</row>
    <row r="257" spans="2:47" s="28" customFormat="1" x14ac:dyDescent="0.3">
      <c r="B257" s="36"/>
      <c r="C257" s="36"/>
      <c r="D257" s="37"/>
      <c r="E257" s="191"/>
      <c r="F257" s="191"/>
      <c r="G257" s="51"/>
      <c r="H257" s="52"/>
      <c r="I257" s="52"/>
      <c r="J257" s="52"/>
      <c r="K257" s="52"/>
      <c r="L257" s="52"/>
      <c r="M257" s="52"/>
      <c r="N257" s="52"/>
      <c r="O257" s="53"/>
      <c r="P257" s="29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</row>
    <row r="258" spans="2:47" s="28" customFormat="1" x14ac:dyDescent="0.3">
      <c r="B258" s="36"/>
      <c r="C258" s="36"/>
      <c r="D258" s="37"/>
      <c r="E258" s="191"/>
      <c r="F258" s="191"/>
      <c r="G258" s="51"/>
      <c r="H258" s="52"/>
      <c r="I258" s="52"/>
      <c r="J258" s="52"/>
      <c r="K258" s="52"/>
      <c r="L258" s="52"/>
      <c r="M258" s="52"/>
      <c r="N258" s="52"/>
      <c r="O258" s="53"/>
      <c r="P258" s="29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</row>
    <row r="259" spans="2:47" s="28" customFormat="1" x14ac:dyDescent="0.3">
      <c r="B259" s="36"/>
      <c r="C259" s="36"/>
      <c r="D259" s="37"/>
      <c r="E259" s="191"/>
      <c r="F259" s="191"/>
      <c r="G259" s="51"/>
      <c r="H259" s="52"/>
      <c r="I259" s="52"/>
      <c r="J259" s="52"/>
      <c r="K259" s="52"/>
      <c r="L259" s="52"/>
      <c r="M259" s="52"/>
      <c r="N259" s="52"/>
      <c r="O259" s="53"/>
      <c r="P259" s="29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</row>
    <row r="260" spans="2:47" s="28" customFormat="1" x14ac:dyDescent="0.3">
      <c r="B260" s="36"/>
      <c r="C260" s="36"/>
      <c r="D260" s="37"/>
      <c r="E260" s="191"/>
      <c r="F260" s="191"/>
      <c r="G260" s="51"/>
      <c r="H260" s="52"/>
      <c r="I260" s="52"/>
      <c r="J260" s="52"/>
      <c r="K260" s="52"/>
      <c r="L260" s="52"/>
      <c r="M260" s="52"/>
      <c r="N260" s="52"/>
      <c r="O260" s="53"/>
      <c r="P260" s="29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</row>
    <row r="261" spans="2:47" s="28" customFormat="1" x14ac:dyDescent="0.3">
      <c r="B261" s="36"/>
      <c r="C261" s="36"/>
      <c r="D261" s="37"/>
      <c r="E261" s="191"/>
      <c r="F261" s="191"/>
      <c r="G261" s="51"/>
      <c r="H261" s="52"/>
      <c r="I261" s="52"/>
      <c r="J261" s="52"/>
      <c r="K261" s="52"/>
      <c r="L261" s="52"/>
      <c r="M261" s="52"/>
      <c r="N261" s="52"/>
      <c r="O261" s="53"/>
      <c r="P261" s="29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</row>
    <row r="262" spans="2:47" s="28" customFormat="1" x14ac:dyDescent="0.3">
      <c r="B262" s="36"/>
      <c r="C262" s="36"/>
      <c r="D262" s="37"/>
      <c r="E262" s="191"/>
      <c r="F262" s="191"/>
      <c r="G262" s="51"/>
      <c r="H262" s="52"/>
      <c r="I262" s="52"/>
      <c r="J262" s="52"/>
      <c r="K262" s="52"/>
      <c r="L262" s="52"/>
      <c r="M262" s="52"/>
      <c r="N262" s="52"/>
      <c r="O262" s="53"/>
      <c r="P262" s="29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</row>
    <row r="263" spans="2:47" s="28" customFormat="1" x14ac:dyDescent="0.3">
      <c r="B263" s="36"/>
      <c r="C263" s="36"/>
      <c r="D263" s="37"/>
      <c r="E263" s="191"/>
      <c r="F263" s="191"/>
      <c r="G263" s="51"/>
      <c r="H263" s="52"/>
      <c r="I263" s="52"/>
      <c r="J263" s="52"/>
      <c r="K263" s="52"/>
      <c r="L263" s="52"/>
      <c r="M263" s="52"/>
      <c r="N263" s="52"/>
      <c r="O263" s="53"/>
      <c r="P263" s="29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</row>
    <row r="264" spans="2:47" s="28" customFormat="1" x14ac:dyDescent="0.3">
      <c r="B264" s="36"/>
      <c r="C264" s="36"/>
      <c r="D264" s="37"/>
      <c r="E264" s="191"/>
      <c r="F264" s="191"/>
      <c r="G264" s="51"/>
      <c r="H264" s="52"/>
      <c r="I264" s="52"/>
      <c r="J264" s="52"/>
      <c r="K264" s="52"/>
      <c r="L264" s="52"/>
      <c r="M264" s="52"/>
      <c r="N264" s="52"/>
      <c r="O264" s="53"/>
      <c r="P264" s="29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</row>
    <row r="265" spans="2:47" s="28" customFormat="1" x14ac:dyDescent="0.3">
      <c r="B265" s="36"/>
      <c r="C265" s="36"/>
      <c r="D265" s="37"/>
      <c r="E265" s="191"/>
      <c r="F265" s="191"/>
      <c r="G265" s="51"/>
      <c r="H265" s="52"/>
      <c r="I265" s="52"/>
      <c r="J265" s="52"/>
      <c r="K265" s="52"/>
      <c r="L265" s="52"/>
      <c r="M265" s="52"/>
      <c r="N265" s="52"/>
      <c r="O265" s="53"/>
      <c r="P265" s="29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</row>
    <row r="266" spans="2:47" s="28" customFormat="1" x14ac:dyDescent="0.3">
      <c r="B266" s="36"/>
      <c r="C266" s="36"/>
      <c r="D266" s="37"/>
      <c r="E266" s="191"/>
      <c r="F266" s="191"/>
      <c r="G266" s="51"/>
      <c r="H266" s="52"/>
      <c r="I266" s="52"/>
      <c r="J266" s="52"/>
      <c r="K266" s="52"/>
      <c r="L266" s="52"/>
      <c r="M266" s="52"/>
      <c r="N266" s="52"/>
      <c r="O266" s="53"/>
      <c r="P266" s="29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</row>
    <row r="267" spans="2:47" s="28" customFormat="1" x14ac:dyDescent="0.3">
      <c r="B267" s="36"/>
      <c r="C267" s="36"/>
      <c r="D267" s="37"/>
      <c r="E267" s="191"/>
      <c r="F267" s="191"/>
      <c r="G267" s="51"/>
      <c r="H267" s="52"/>
      <c r="I267" s="52"/>
      <c r="J267" s="52"/>
      <c r="K267" s="52"/>
      <c r="L267" s="52"/>
      <c r="M267" s="52"/>
      <c r="N267" s="52"/>
      <c r="O267" s="53"/>
      <c r="P267" s="29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</row>
    <row r="268" spans="2:47" s="28" customFormat="1" x14ac:dyDescent="0.3">
      <c r="B268" s="36"/>
      <c r="C268" s="36"/>
      <c r="D268" s="37"/>
      <c r="E268" s="191"/>
      <c r="F268" s="191"/>
      <c r="G268" s="51"/>
      <c r="H268" s="52"/>
      <c r="I268" s="52"/>
      <c r="J268" s="52"/>
      <c r="K268" s="52"/>
      <c r="L268" s="52"/>
      <c r="M268" s="52"/>
      <c r="N268" s="52"/>
      <c r="O268" s="53"/>
      <c r="P268" s="29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</row>
    <row r="269" spans="2:47" s="28" customFormat="1" x14ac:dyDescent="0.3">
      <c r="B269" s="36"/>
      <c r="C269" s="36"/>
      <c r="D269" s="37"/>
      <c r="E269" s="191"/>
      <c r="F269" s="191"/>
      <c r="G269" s="51"/>
      <c r="H269" s="52"/>
      <c r="I269" s="52"/>
      <c r="J269" s="52"/>
      <c r="K269" s="52"/>
      <c r="L269" s="52"/>
      <c r="M269" s="52"/>
      <c r="N269" s="52"/>
      <c r="O269" s="53"/>
      <c r="P269" s="29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</row>
    <row r="270" spans="2:47" s="28" customFormat="1" x14ac:dyDescent="0.3">
      <c r="B270" s="36"/>
      <c r="C270" s="36"/>
      <c r="D270" s="37"/>
      <c r="E270" s="191"/>
      <c r="F270" s="191"/>
      <c r="G270" s="51"/>
      <c r="H270" s="52"/>
      <c r="I270" s="52"/>
      <c r="J270" s="52"/>
      <c r="K270" s="52"/>
      <c r="L270" s="52"/>
      <c r="M270" s="52"/>
      <c r="N270" s="52"/>
      <c r="O270" s="53"/>
      <c r="P270" s="29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</row>
    <row r="271" spans="2:47" s="28" customFormat="1" x14ac:dyDescent="0.3">
      <c r="B271" s="36"/>
      <c r="C271" s="36"/>
      <c r="D271" s="37"/>
      <c r="E271" s="191"/>
      <c r="F271" s="191"/>
      <c r="G271" s="51"/>
      <c r="H271" s="52"/>
      <c r="I271" s="52"/>
      <c r="J271" s="52"/>
      <c r="K271" s="52"/>
      <c r="L271" s="52"/>
      <c r="M271" s="52"/>
      <c r="N271" s="52"/>
      <c r="O271" s="53"/>
      <c r="P271" s="29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</row>
    <row r="272" spans="2:47" s="28" customFormat="1" x14ac:dyDescent="0.3">
      <c r="B272" s="36"/>
      <c r="C272" s="36"/>
      <c r="D272" s="37"/>
      <c r="E272" s="191"/>
      <c r="F272" s="191"/>
      <c r="G272" s="51"/>
      <c r="H272" s="52"/>
      <c r="I272" s="52"/>
      <c r="J272" s="52"/>
      <c r="K272" s="52"/>
      <c r="L272" s="52"/>
      <c r="M272" s="52"/>
      <c r="N272" s="52"/>
      <c r="O272" s="53"/>
      <c r="P272" s="29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</row>
    <row r="273" spans="2:47" s="28" customFormat="1" x14ac:dyDescent="0.3">
      <c r="B273" s="36"/>
      <c r="C273" s="36"/>
      <c r="D273" s="37"/>
      <c r="E273" s="191"/>
      <c r="F273" s="191"/>
      <c r="G273" s="51"/>
      <c r="H273" s="52"/>
      <c r="I273" s="52"/>
      <c r="J273" s="52"/>
      <c r="K273" s="52"/>
      <c r="L273" s="52"/>
      <c r="M273" s="52"/>
      <c r="N273" s="52"/>
      <c r="O273" s="53"/>
      <c r="P273" s="29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</row>
    <row r="274" spans="2:47" s="28" customFormat="1" x14ac:dyDescent="0.3">
      <c r="B274" s="36"/>
      <c r="C274" s="36"/>
      <c r="D274" s="37"/>
      <c r="E274" s="191"/>
      <c r="F274" s="191"/>
      <c r="G274" s="51"/>
      <c r="H274" s="52"/>
      <c r="I274" s="52"/>
      <c r="J274" s="52"/>
      <c r="K274" s="52"/>
      <c r="L274" s="52"/>
      <c r="M274" s="52"/>
      <c r="N274" s="52"/>
      <c r="O274" s="53"/>
      <c r="P274" s="29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</row>
    <row r="275" spans="2:47" s="28" customFormat="1" x14ac:dyDescent="0.3">
      <c r="B275" s="36"/>
      <c r="C275" s="36"/>
      <c r="D275" s="37"/>
      <c r="E275" s="191"/>
      <c r="F275" s="191"/>
      <c r="G275" s="51"/>
      <c r="H275" s="52"/>
      <c r="I275" s="52"/>
      <c r="J275" s="52"/>
      <c r="K275" s="52"/>
      <c r="L275" s="52"/>
      <c r="M275" s="52"/>
      <c r="N275" s="52"/>
      <c r="O275" s="53"/>
      <c r="P275" s="29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</row>
    <row r="276" spans="2:47" s="28" customFormat="1" x14ac:dyDescent="0.3">
      <c r="B276" s="36"/>
      <c r="C276" s="36"/>
      <c r="D276" s="37"/>
      <c r="E276" s="191"/>
      <c r="F276" s="191"/>
      <c r="G276" s="51"/>
      <c r="H276" s="52"/>
      <c r="I276" s="52"/>
      <c r="J276" s="52"/>
      <c r="K276" s="52"/>
      <c r="L276" s="52"/>
      <c r="M276" s="52"/>
      <c r="N276" s="52"/>
      <c r="O276" s="53"/>
      <c r="P276" s="29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</row>
    <row r="277" spans="2:47" s="28" customFormat="1" x14ac:dyDescent="0.3">
      <c r="B277" s="36"/>
      <c r="C277" s="36"/>
      <c r="D277" s="37"/>
      <c r="E277" s="191"/>
      <c r="F277" s="191"/>
      <c r="G277" s="51"/>
      <c r="H277" s="52"/>
      <c r="I277" s="52"/>
      <c r="J277" s="52"/>
      <c r="K277" s="52"/>
      <c r="L277" s="52"/>
      <c r="M277" s="52"/>
      <c r="N277" s="52"/>
      <c r="O277" s="53"/>
      <c r="P277" s="29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</row>
    <row r="278" spans="2:47" s="28" customFormat="1" x14ac:dyDescent="0.3">
      <c r="B278" s="36"/>
      <c r="C278" s="36"/>
      <c r="D278" s="37"/>
      <c r="E278" s="191"/>
      <c r="F278" s="191"/>
      <c r="G278" s="51"/>
      <c r="H278" s="52"/>
      <c r="I278" s="52"/>
      <c r="J278" s="52"/>
      <c r="K278" s="52"/>
      <c r="L278" s="52"/>
      <c r="M278" s="52"/>
      <c r="N278" s="52"/>
      <c r="O278" s="53"/>
      <c r="P278" s="29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</row>
    <row r="279" spans="2:47" s="28" customFormat="1" x14ac:dyDescent="0.3">
      <c r="B279" s="36"/>
      <c r="C279" s="36"/>
      <c r="D279" s="37"/>
      <c r="E279" s="191"/>
      <c r="F279" s="191"/>
      <c r="G279" s="51"/>
      <c r="H279" s="52"/>
      <c r="I279" s="52"/>
      <c r="J279" s="52"/>
      <c r="K279" s="52"/>
      <c r="L279" s="52"/>
      <c r="M279" s="52"/>
      <c r="N279" s="52"/>
      <c r="O279" s="53"/>
      <c r="P279" s="29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</row>
  </sheetData>
  <sheetProtection password="B9AE" sheet="1" objects="1" scenarios="1"/>
  <mergeCells count="22">
    <mergeCell ref="N12:Q12"/>
    <mergeCell ref="N13:N14"/>
    <mergeCell ref="Q13:Q14"/>
    <mergeCell ref="B13:B14"/>
    <mergeCell ref="C13:C14"/>
    <mergeCell ref="D13:D14"/>
    <mergeCell ref="F13:F14"/>
    <mergeCell ref="G13:G14"/>
    <mergeCell ref="H13:H14"/>
    <mergeCell ref="I13:I14"/>
    <mergeCell ref="O13:O14"/>
    <mergeCell ref="P13:P14"/>
    <mergeCell ref="O9:Q9"/>
    <mergeCell ref="B1:Q1"/>
    <mergeCell ref="B4:C4"/>
    <mergeCell ref="B6:C6"/>
    <mergeCell ref="O6:P6"/>
    <mergeCell ref="B7:C7"/>
    <mergeCell ref="B8:C8"/>
    <mergeCell ref="O2:P3"/>
    <mergeCell ref="Q2:Q3"/>
    <mergeCell ref="P7:P8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ignoredErrors>
    <ignoredError sqref="L18:L19 L20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7"/>
  <sheetViews>
    <sheetView showGridLines="0" showRowColHeaders="0" zoomScale="80" zoomScaleNormal="80" workbookViewId="0">
      <pane xSplit="6" ySplit="15" topLeftCell="G16" activePane="bottomRight" state="frozen"/>
      <selection pane="topRight" activeCell="G1" sqref="G1"/>
      <selection pane="bottomLeft" activeCell="A16" sqref="A16"/>
      <selection pane="bottomRight" activeCell="P10" sqref="P10"/>
    </sheetView>
  </sheetViews>
  <sheetFormatPr defaultColWidth="9.109375" defaultRowHeight="10.199999999999999" x14ac:dyDescent="0.2"/>
  <cols>
    <col min="1" max="1" width="1.88671875" style="152" customWidth="1"/>
    <col min="2" max="2" width="3.109375" style="161" bestFit="1" customWidth="1"/>
    <col min="3" max="3" width="20.6640625" style="161" customWidth="1"/>
    <col min="4" max="4" width="42.6640625" style="154" customWidth="1"/>
    <col min="5" max="5" width="46.5546875" style="264" hidden="1" customWidth="1"/>
    <col min="6" max="6" width="14.44140625" style="162" hidden="1" customWidth="1"/>
    <col min="7" max="7" width="13.77734375" style="162" customWidth="1"/>
    <col min="8" max="8" width="9.109375" style="162" hidden="1" customWidth="1"/>
    <col min="9" max="9" width="10.5546875" style="162" customWidth="1"/>
    <col min="10" max="13" width="9.109375" style="162" hidden="1" customWidth="1"/>
    <col min="14" max="14" width="9.109375" style="163" hidden="1" customWidth="1"/>
    <col min="15" max="15" width="21.33203125" style="163" customWidth="1"/>
    <col min="16" max="16" width="13" style="163" customWidth="1"/>
    <col min="17" max="17" width="13.21875" style="164" customWidth="1"/>
    <col min="18" max="18" width="27.77734375" style="164" bestFit="1" customWidth="1"/>
    <col min="19" max="19" width="2.109375" style="14" customWidth="1"/>
    <col min="20" max="20" width="3.44140625" style="4" customWidth="1"/>
    <col min="21" max="63" width="9.109375" style="17"/>
    <col min="64" max="16384" width="9.109375" style="4"/>
  </cols>
  <sheetData>
    <row r="1" spans="1:63" s="7" customFormat="1" ht="7.5" customHeight="1" thickBot="1" x14ac:dyDescent="0.35">
      <c r="A1" s="142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143"/>
      <c r="S1" s="143"/>
      <c r="T1" s="16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7" customFormat="1" ht="35.4" customHeight="1" x14ac:dyDescent="0.35">
      <c r="A2" s="142"/>
      <c r="B2" s="55"/>
      <c r="C2" s="56"/>
      <c r="D2" s="57" t="s">
        <v>234</v>
      </c>
      <c r="E2" s="175"/>
      <c r="F2" s="144"/>
      <c r="G2" s="144"/>
      <c r="H2" s="144"/>
      <c r="I2" s="144"/>
      <c r="J2" s="144"/>
      <c r="K2" s="144"/>
      <c r="L2" s="144"/>
      <c r="M2" s="144"/>
      <c r="O2" s="591" t="s">
        <v>238</v>
      </c>
      <c r="P2" s="592"/>
      <c r="Q2" s="593"/>
      <c r="R2" s="509"/>
      <c r="S2" s="167"/>
      <c r="T2" s="167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s="7" customFormat="1" ht="39.6" customHeight="1" thickBot="1" x14ac:dyDescent="0.4">
      <c r="A3" s="142"/>
      <c r="B3" s="58"/>
      <c r="C3" s="59"/>
      <c r="D3" s="60" t="s">
        <v>312</v>
      </c>
      <c r="E3" s="175"/>
      <c r="F3" s="144"/>
      <c r="G3" s="144"/>
      <c r="H3" s="144"/>
      <c r="I3" s="144"/>
      <c r="J3" s="144"/>
      <c r="K3" s="144"/>
      <c r="L3" s="144"/>
      <c r="M3" s="144"/>
      <c r="O3" s="594"/>
      <c r="P3" s="595"/>
      <c r="Q3" s="596"/>
      <c r="R3" s="510"/>
      <c r="S3" s="167"/>
      <c r="T3" s="16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s="7" customFormat="1" ht="20.25" customHeight="1" thickBot="1" x14ac:dyDescent="0.4">
      <c r="A4" s="142"/>
      <c r="B4" s="563" t="s">
        <v>240</v>
      </c>
      <c r="C4" s="564"/>
      <c r="D4" s="69">
        <f ca="1">TODAY()</f>
        <v>44951</v>
      </c>
      <c r="E4" s="175"/>
      <c r="F4" s="144"/>
      <c r="G4" s="144"/>
      <c r="H4" s="144"/>
      <c r="I4" s="144"/>
      <c r="J4" s="144"/>
      <c r="K4" s="144"/>
      <c r="L4" s="144"/>
      <c r="M4" s="144"/>
      <c r="O4" s="145"/>
      <c r="P4" s="145"/>
      <c r="Q4" s="145"/>
      <c r="R4" s="145"/>
      <c r="S4" s="167"/>
      <c r="T4" s="167"/>
      <c r="U4" s="3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7" customFormat="1" ht="4.5" customHeight="1" thickBot="1" x14ac:dyDescent="0.4">
      <c r="A5" s="142"/>
      <c r="B5" s="142"/>
      <c r="C5" s="142"/>
      <c r="D5" s="142"/>
      <c r="E5" s="175"/>
      <c r="F5" s="144"/>
      <c r="G5" s="144"/>
      <c r="H5" s="144"/>
      <c r="I5" s="144"/>
      <c r="J5" s="144"/>
      <c r="K5" s="144"/>
      <c r="L5" s="144"/>
      <c r="M5" s="144"/>
      <c r="O5" s="142"/>
      <c r="P5" s="142"/>
      <c r="Q5" s="142"/>
      <c r="R5" s="142"/>
      <c r="S5" s="167"/>
      <c r="T5" s="167"/>
      <c r="U5" s="3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7" customFormat="1" ht="25.5" customHeight="1" thickBot="1" x14ac:dyDescent="0.4">
      <c r="A6" s="142"/>
      <c r="B6" s="572" t="s">
        <v>237</v>
      </c>
      <c r="C6" s="573"/>
      <c r="D6" s="68"/>
      <c r="E6" s="175"/>
      <c r="F6" s="144"/>
      <c r="G6" s="146"/>
      <c r="H6" s="144"/>
      <c r="I6" s="144"/>
      <c r="J6" s="144"/>
      <c r="K6" s="144"/>
      <c r="L6" s="144"/>
      <c r="M6" s="144"/>
      <c r="O6" s="602" t="s">
        <v>239</v>
      </c>
      <c r="P6" s="603"/>
      <c r="Q6" s="604"/>
      <c r="R6" s="346">
        <f ca="1">IF(I8="piątek",D4+3,IF(I8="czwartek",D4+4,D4+2))</f>
        <v>44953</v>
      </c>
      <c r="S6" s="167"/>
      <c r="T6" s="167"/>
      <c r="U6" s="3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7" customFormat="1" ht="26.25" customHeight="1" thickBot="1" x14ac:dyDescent="0.4">
      <c r="A7" s="142"/>
      <c r="B7" s="577" t="s">
        <v>652</v>
      </c>
      <c r="C7" s="578"/>
      <c r="D7" s="67"/>
      <c r="E7" s="175"/>
      <c r="F7" s="144"/>
      <c r="G7" s="144"/>
      <c r="H7" s="144"/>
      <c r="I7" s="144"/>
      <c r="J7" s="144"/>
      <c r="K7" s="144"/>
      <c r="L7" s="144"/>
      <c r="M7" s="144"/>
      <c r="N7" s="147"/>
      <c r="O7" s="147"/>
      <c r="P7" s="148"/>
      <c r="Q7" s="579" t="s">
        <v>650</v>
      </c>
      <c r="S7" s="146"/>
      <c r="T7" s="16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7" customFormat="1" ht="27.75" customHeight="1" thickBot="1" x14ac:dyDescent="0.4">
      <c r="A8" s="142"/>
      <c r="B8" s="528" t="s">
        <v>668</v>
      </c>
      <c r="C8" s="529"/>
      <c r="D8" s="136"/>
      <c r="E8" s="175"/>
      <c r="F8" s="144"/>
      <c r="G8" s="144"/>
      <c r="H8" s="149" t="str">
        <f>TEXT(C4, "dddd")</f>
        <v>sobota</v>
      </c>
      <c r="I8" s="149" t="str">
        <f ca="1">TEXT(D4, "dddd")</f>
        <v>środa</v>
      </c>
      <c r="J8" s="144"/>
      <c r="K8" s="144"/>
      <c r="L8" s="144"/>
      <c r="M8" s="144"/>
      <c r="N8" s="147"/>
      <c r="O8" s="147"/>
      <c r="P8" s="148"/>
      <c r="Q8" s="580"/>
      <c r="S8" s="143"/>
      <c r="T8" s="16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7" customFormat="1" ht="27.75" customHeight="1" x14ac:dyDescent="0.35">
      <c r="A9" s="142"/>
      <c r="B9" s="135"/>
      <c r="C9" s="135"/>
      <c r="D9" s="306"/>
      <c r="E9" s="175"/>
      <c r="F9" s="144"/>
      <c r="G9" s="144"/>
      <c r="H9" s="149"/>
      <c r="I9" s="149"/>
      <c r="J9" s="144"/>
      <c r="K9" s="144"/>
      <c r="L9" s="144"/>
      <c r="M9" s="144"/>
      <c r="N9" s="147"/>
      <c r="O9" s="147"/>
      <c r="P9" s="148"/>
      <c r="Q9" s="303"/>
      <c r="S9" s="143"/>
      <c r="T9" s="1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</row>
    <row r="10" spans="1:63" s="7" customFormat="1" ht="27.75" customHeight="1" x14ac:dyDescent="0.35">
      <c r="A10" s="142"/>
      <c r="B10" s="135"/>
      <c r="C10" s="135"/>
      <c r="D10" s="306"/>
      <c r="E10" s="175"/>
      <c r="F10" s="144"/>
      <c r="G10" s="144"/>
      <c r="H10" s="149"/>
      <c r="I10" s="149"/>
      <c r="J10" s="144"/>
      <c r="K10" s="144"/>
      <c r="L10" s="144"/>
      <c r="M10" s="144"/>
      <c r="N10" s="147"/>
      <c r="O10" s="147"/>
      <c r="P10" s="148"/>
      <c r="Q10" s="303"/>
      <c r="R10" s="143"/>
      <c r="S10" s="143"/>
      <c r="T10" s="16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</row>
    <row r="11" spans="1:63" s="9" customFormat="1" ht="12.75" customHeight="1" thickBot="1" x14ac:dyDescent="0.4">
      <c r="A11" s="150"/>
      <c r="B11" s="135"/>
      <c r="C11" s="135"/>
      <c r="D11" s="151"/>
      <c r="E11" s="175"/>
      <c r="F11" s="144"/>
      <c r="G11" s="144"/>
      <c r="H11" s="149"/>
      <c r="I11" s="149"/>
      <c r="J11" s="144"/>
      <c r="K11" s="144"/>
      <c r="L11" s="144"/>
      <c r="M11" s="144"/>
      <c r="N11" s="147"/>
      <c r="O11" s="147"/>
      <c r="P11" s="148"/>
      <c r="Q11" s="143"/>
      <c r="R11" s="143"/>
      <c r="S11" s="143"/>
      <c r="T11" s="167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 ht="22.8" customHeight="1" thickBot="1" x14ac:dyDescent="0.25">
      <c r="B12" s="562"/>
      <c r="C12" s="562"/>
      <c r="D12" s="562"/>
      <c r="E12" s="262"/>
      <c r="F12" s="138"/>
      <c r="G12" s="138"/>
      <c r="H12" s="138"/>
      <c r="I12" s="352" t="s">
        <v>243</v>
      </c>
      <c r="J12" s="353"/>
      <c r="K12" s="353"/>
      <c r="L12" s="353"/>
      <c r="M12" s="353"/>
      <c r="N12" s="354"/>
      <c r="O12" s="542" t="s">
        <v>244</v>
      </c>
      <c r="P12" s="542"/>
      <c r="Q12" s="542"/>
      <c r="R12" s="542"/>
      <c r="S12" s="168"/>
      <c r="T12" s="169"/>
    </row>
    <row r="13" spans="1:63" ht="20.25" customHeight="1" thickTop="1" x14ac:dyDescent="0.2">
      <c r="B13" s="565" t="s">
        <v>82</v>
      </c>
      <c r="C13" s="567" t="s">
        <v>0</v>
      </c>
      <c r="D13" s="569" t="s">
        <v>1</v>
      </c>
      <c r="E13" s="526" t="s">
        <v>175</v>
      </c>
      <c r="F13" s="552" t="s">
        <v>233</v>
      </c>
      <c r="G13" s="556" t="s">
        <v>2</v>
      </c>
      <c r="H13" s="532" t="s">
        <v>257</v>
      </c>
      <c r="I13" s="537" t="s">
        <v>236</v>
      </c>
      <c r="J13" s="558" t="s">
        <v>62</v>
      </c>
      <c r="K13" s="547" t="s">
        <v>63</v>
      </c>
      <c r="L13" s="547" t="s">
        <v>3</v>
      </c>
      <c r="M13" s="547" t="s">
        <v>4</v>
      </c>
      <c r="N13" s="549" t="s">
        <v>101</v>
      </c>
      <c r="O13" s="605" t="s">
        <v>649</v>
      </c>
      <c r="P13" s="607" t="s">
        <v>242</v>
      </c>
      <c r="Q13" s="534" t="s">
        <v>236</v>
      </c>
      <c r="R13" s="609" t="s">
        <v>235</v>
      </c>
      <c r="S13" s="160"/>
      <c r="T13" s="169"/>
    </row>
    <row r="14" spans="1:63" ht="9.75" customHeight="1" thickBot="1" x14ac:dyDescent="0.25">
      <c r="B14" s="566"/>
      <c r="C14" s="568"/>
      <c r="D14" s="570"/>
      <c r="E14" s="527"/>
      <c r="F14" s="553"/>
      <c r="G14" s="557"/>
      <c r="H14" s="533"/>
      <c r="I14" s="538"/>
      <c r="J14" s="559"/>
      <c r="K14" s="548"/>
      <c r="L14" s="548"/>
      <c r="M14" s="548"/>
      <c r="N14" s="550"/>
      <c r="O14" s="606"/>
      <c r="P14" s="608"/>
      <c r="Q14" s="584"/>
      <c r="R14" s="610"/>
      <c r="S14" s="160"/>
      <c r="T14" s="169"/>
    </row>
    <row r="15" spans="1:63" s="17" customFormat="1" ht="16.8" customHeight="1" x14ac:dyDescent="0.2">
      <c r="A15" s="152"/>
      <c r="B15" s="78"/>
      <c r="C15" s="79"/>
      <c r="D15" s="79" t="s">
        <v>376</v>
      </c>
      <c r="E15" s="194"/>
      <c r="F15" s="153"/>
      <c r="G15" s="80"/>
      <c r="H15" s="134"/>
      <c r="I15" s="140"/>
      <c r="J15" s="139"/>
      <c r="K15" s="80"/>
      <c r="L15" s="80"/>
      <c r="M15" s="80"/>
      <c r="N15" s="134"/>
      <c r="O15" s="307"/>
      <c r="P15" s="454"/>
      <c r="Q15" s="173"/>
      <c r="R15" s="308"/>
      <c r="S15" s="152"/>
      <c r="T15" s="169"/>
    </row>
    <row r="16" spans="1:63" ht="16.8" customHeight="1" x14ac:dyDescent="0.2">
      <c r="B16" s="210">
        <v>1</v>
      </c>
      <c r="C16" s="225" t="s">
        <v>669</v>
      </c>
      <c r="D16" s="404" t="s">
        <v>421</v>
      </c>
      <c r="E16" s="279">
        <v>30200052</v>
      </c>
      <c r="F16" s="272" t="s">
        <v>258</v>
      </c>
      <c r="G16" s="77" t="s">
        <v>636</v>
      </c>
      <c r="H16" s="108">
        <v>10</v>
      </c>
      <c r="I16" s="405" t="s">
        <v>261</v>
      </c>
      <c r="J16" s="272">
        <v>1</v>
      </c>
      <c r="K16" s="77">
        <v>70</v>
      </c>
      <c r="L16" s="77">
        <v>7</v>
      </c>
      <c r="M16" s="77">
        <v>10</v>
      </c>
      <c r="N16" s="108">
        <f>J16*K16</f>
        <v>70</v>
      </c>
      <c r="O16" s="436">
        <v>5904951005266</v>
      </c>
      <c r="P16" s="455">
        <f t="shared" ref="P16" si="0">IFERROR(Q16*H16,"-")</f>
        <v>0</v>
      </c>
      <c r="Q16" s="269">
        <v>0</v>
      </c>
      <c r="R16" s="464">
        <f>IFERROR(Q16/K16,"-")</f>
        <v>0</v>
      </c>
      <c r="S16" s="160"/>
      <c r="T16" s="169"/>
    </row>
    <row r="17" spans="1:47" ht="16.8" customHeight="1" thickBot="1" x14ac:dyDescent="0.25">
      <c r="B17" s="210">
        <v>2</v>
      </c>
      <c r="C17" s="225" t="s">
        <v>377</v>
      </c>
      <c r="D17" s="404" t="s">
        <v>422</v>
      </c>
      <c r="E17" s="279">
        <v>30200080</v>
      </c>
      <c r="F17" s="272" t="s">
        <v>258</v>
      </c>
      <c r="G17" s="77" t="s">
        <v>93</v>
      </c>
      <c r="H17" s="108">
        <v>25</v>
      </c>
      <c r="I17" s="405" t="s">
        <v>261</v>
      </c>
      <c r="J17" s="272">
        <v>1</v>
      </c>
      <c r="K17" s="77">
        <v>28</v>
      </c>
      <c r="L17" s="77">
        <v>4</v>
      </c>
      <c r="M17" s="77" t="s">
        <v>635</v>
      </c>
      <c r="N17" s="108">
        <f>J17*K17</f>
        <v>28</v>
      </c>
      <c r="O17" s="437">
        <v>5904951000520</v>
      </c>
      <c r="P17" s="456">
        <f>IFERROR(Q17*H17,"-")</f>
        <v>0</v>
      </c>
      <c r="Q17" s="269">
        <v>0</v>
      </c>
      <c r="R17" s="464">
        <f t="shared" ref="R17" si="1">IFERROR(Q17/K17,"-")</f>
        <v>0</v>
      </c>
      <c r="S17" s="160"/>
      <c r="T17" s="169"/>
    </row>
    <row r="18" spans="1:47" s="17" customFormat="1" ht="16.8" customHeight="1" x14ac:dyDescent="0.2">
      <c r="A18" s="152"/>
      <c r="B18" s="78"/>
      <c r="C18" s="79" t="s">
        <v>5</v>
      </c>
      <c r="D18" s="79" t="s">
        <v>430</v>
      </c>
      <c r="E18" s="194"/>
      <c r="F18" s="153"/>
      <c r="G18" s="234"/>
      <c r="H18" s="275"/>
      <c r="I18" s="401"/>
      <c r="J18" s="274" t="s">
        <v>5</v>
      </c>
      <c r="K18" s="234" t="s">
        <v>5</v>
      </c>
      <c r="L18" s="234" t="s">
        <v>5</v>
      </c>
      <c r="M18" s="234" t="s">
        <v>5</v>
      </c>
      <c r="N18" s="275"/>
      <c r="O18" s="438" t="s">
        <v>5</v>
      </c>
      <c r="P18" s="457"/>
      <c r="Q18" s="270"/>
      <c r="R18" s="465"/>
      <c r="S18" s="170"/>
      <c r="T18" s="171"/>
      <c r="U18" s="32"/>
      <c r="V18" s="32"/>
      <c r="W18" s="32"/>
      <c r="X18" s="32"/>
      <c r="Y18" s="32"/>
      <c r="Z18" s="32"/>
      <c r="AA18" s="32"/>
      <c r="AB18" s="32"/>
      <c r="AC18" s="32"/>
      <c r="AO18" s="32"/>
      <c r="AP18" s="32"/>
      <c r="AQ18" s="32"/>
      <c r="AR18" s="32"/>
      <c r="AS18" s="32"/>
      <c r="AT18" s="32"/>
      <c r="AU18" s="32"/>
    </row>
    <row r="19" spans="1:47" s="17" customFormat="1" ht="16.8" customHeight="1" x14ac:dyDescent="0.2">
      <c r="A19" s="152"/>
      <c r="B19" s="378"/>
      <c r="C19" s="379" t="s">
        <v>5</v>
      </c>
      <c r="D19" s="379" t="s">
        <v>431</v>
      </c>
      <c r="E19" s="380"/>
      <c r="F19" s="381"/>
      <c r="G19" s="382"/>
      <c r="H19" s="383"/>
      <c r="I19" s="384"/>
      <c r="J19" s="385"/>
      <c r="K19" s="382"/>
      <c r="L19" s="382"/>
      <c r="M19" s="382"/>
      <c r="N19" s="383"/>
      <c r="O19" s="439"/>
      <c r="P19" s="458"/>
      <c r="Q19" s="387"/>
      <c r="R19" s="466"/>
      <c r="S19" s="152"/>
      <c r="T19" s="169"/>
    </row>
    <row r="20" spans="1:47" s="17" customFormat="1" ht="16.8" customHeight="1" x14ac:dyDescent="0.2">
      <c r="A20" s="152"/>
      <c r="B20" s="292">
        <v>3</v>
      </c>
      <c r="C20" s="77" t="s">
        <v>377</v>
      </c>
      <c r="D20" s="404" t="s">
        <v>423</v>
      </c>
      <c r="E20" s="279">
        <v>30200010</v>
      </c>
      <c r="F20" s="281" t="s">
        <v>260</v>
      </c>
      <c r="G20" s="77" t="s">
        <v>636</v>
      </c>
      <c r="H20" s="108">
        <v>10</v>
      </c>
      <c r="I20" s="405" t="s">
        <v>261</v>
      </c>
      <c r="J20" s="272">
        <v>1</v>
      </c>
      <c r="K20" s="77">
        <v>84</v>
      </c>
      <c r="L20" s="77">
        <v>7</v>
      </c>
      <c r="M20" s="77">
        <v>12</v>
      </c>
      <c r="N20" s="108">
        <f t="shared" ref="N20:N26" si="2">J20*K20</f>
        <v>84</v>
      </c>
      <c r="O20" s="317">
        <v>5904951001459</v>
      </c>
      <c r="P20" s="455">
        <f>IFERROR(Q20*H20,"-")</f>
        <v>0</v>
      </c>
      <c r="Q20" s="269">
        <v>0</v>
      </c>
      <c r="R20" s="464">
        <f t="shared" ref="R20:R33" si="3">IFERROR(Q20/K20,"-")</f>
        <v>0</v>
      </c>
      <c r="S20" s="152"/>
      <c r="T20" s="169"/>
    </row>
    <row r="21" spans="1:47" s="17" customFormat="1" ht="16.8" customHeight="1" x14ac:dyDescent="0.2">
      <c r="A21" s="152"/>
      <c r="B21" s="292">
        <v>4</v>
      </c>
      <c r="C21" s="77" t="s">
        <v>377</v>
      </c>
      <c r="D21" s="404" t="s">
        <v>424</v>
      </c>
      <c r="E21" s="279">
        <v>30200009</v>
      </c>
      <c r="F21" s="272" t="s">
        <v>260</v>
      </c>
      <c r="G21" s="77" t="s">
        <v>636</v>
      </c>
      <c r="H21" s="108">
        <v>10</v>
      </c>
      <c r="I21" s="405" t="s">
        <v>261</v>
      </c>
      <c r="J21" s="272">
        <v>1</v>
      </c>
      <c r="K21" s="77">
        <v>70</v>
      </c>
      <c r="L21" s="77">
        <v>7</v>
      </c>
      <c r="M21" s="77">
        <v>10</v>
      </c>
      <c r="N21" s="108">
        <f t="shared" si="2"/>
        <v>70</v>
      </c>
      <c r="O21" s="317">
        <v>5904951001466</v>
      </c>
      <c r="P21" s="455">
        <f t="shared" ref="P21:P22" si="4">IFERROR(Q21*H21,"-")</f>
        <v>0</v>
      </c>
      <c r="Q21" s="269">
        <v>0</v>
      </c>
      <c r="R21" s="464">
        <f t="shared" si="3"/>
        <v>0</v>
      </c>
      <c r="S21" s="152"/>
      <c r="T21" s="169"/>
    </row>
    <row r="22" spans="1:47" s="17" customFormat="1" ht="16.8" customHeight="1" x14ac:dyDescent="0.2">
      <c r="A22" s="152"/>
      <c r="B22" s="292">
        <v>5</v>
      </c>
      <c r="C22" s="64" t="s">
        <v>377</v>
      </c>
      <c r="D22" s="391" t="s">
        <v>425</v>
      </c>
      <c r="E22" s="279">
        <v>30200018</v>
      </c>
      <c r="F22" s="273" t="s">
        <v>260</v>
      </c>
      <c r="G22" s="64" t="s">
        <v>370</v>
      </c>
      <c r="H22" s="108">
        <v>20</v>
      </c>
      <c r="I22" s="393" t="s">
        <v>261</v>
      </c>
      <c r="J22" s="272">
        <v>1</v>
      </c>
      <c r="K22" s="64">
        <v>36</v>
      </c>
      <c r="L22" s="64">
        <v>4</v>
      </c>
      <c r="M22" s="64">
        <v>9</v>
      </c>
      <c r="N22" s="108">
        <f t="shared" si="2"/>
        <v>36</v>
      </c>
      <c r="O22" s="317">
        <v>5904951001664</v>
      </c>
      <c r="P22" s="455">
        <f t="shared" si="4"/>
        <v>0</v>
      </c>
      <c r="Q22" s="269">
        <v>0</v>
      </c>
      <c r="R22" s="464">
        <f t="shared" si="3"/>
        <v>0</v>
      </c>
      <c r="S22" s="152"/>
      <c r="T22" s="169"/>
    </row>
    <row r="23" spans="1:47" s="17" customFormat="1" ht="16.8" customHeight="1" x14ac:dyDescent="0.2">
      <c r="A23" s="152"/>
      <c r="B23" s="292">
        <v>6</v>
      </c>
      <c r="C23" s="64" t="s">
        <v>377</v>
      </c>
      <c r="D23" s="391" t="s">
        <v>426</v>
      </c>
      <c r="E23" s="279">
        <v>30200026</v>
      </c>
      <c r="F23" s="273" t="s">
        <v>260</v>
      </c>
      <c r="G23" s="64" t="s">
        <v>637</v>
      </c>
      <c r="H23" s="110"/>
      <c r="I23" s="393" t="s">
        <v>261</v>
      </c>
      <c r="J23" s="272">
        <v>1</v>
      </c>
      <c r="K23" s="64">
        <f t="shared" ref="K23:K26" si="5">L23*M23</f>
        <v>90</v>
      </c>
      <c r="L23" s="64">
        <v>5</v>
      </c>
      <c r="M23" s="64">
        <v>18</v>
      </c>
      <c r="N23" s="108">
        <f t="shared" si="2"/>
        <v>90</v>
      </c>
      <c r="O23" s="440">
        <v>5904951002272</v>
      </c>
      <c r="P23" s="459">
        <f>IFERROR(Q23*J23,"-")</f>
        <v>0</v>
      </c>
      <c r="Q23" s="269">
        <v>0</v>
      </c>
      <c r="R23" s="464">
        <f>IFERROR(Q23/K23,"-")</f>
        <v>0</v>
      </c>
      <c r="S23" s="152"/>
      <c r="T23" s="169"/>
    </row>
    <row r="24" spans="1:47" s="17" customFormat="1" ht="16.8" customHeight="1" x14ac:dyDescent="0.2">
      <c r="A24" s="152"/>
      <c r="B24" s="292">
        <v>7</v>
      </c>
      <c r="C24" s="64" t="s">
        <v>377</v>
      </c>
      <c r="D24" s="391" t="s">
        <v>427</v>
      </c>
      <c r="E24" s="279">
        <v>30200019</v>
      </c>
      <c r="F24" s="273" t="s">
        <v>260</v>
      </c>
      <c r="G24" s="64" t="s">
        <v>638</v>
      </c>
      <c r="H24" s="110"/>
      <c r="I24" s="393" t="s">
        <v>261</v>
      </c>
      <c r="J24" s="272">
        <v>1</v>
      </c>
      <c r="K24" s="64">
        <f t="shared" si="5"/>
        <v>65</v>
      </c>
      <c r="L24" s="64">
        <v>5</v>
      </c>
      <c r="M24" s="64">
        <v>13</v>
      </c>
      <c r="N24" s="108">
        <f t="shared" si="2"/>
        <v>65</v>
      </c>
      <c r="O24" s="317">
        <v>5904951001794</v>
      </c>
      <c r="P24" s="460">
        <f t="shared" ref="P24:P33" si="6">IFERROR(Q24*J24,"-")</f>
        <v>0</v>
      </c>
      <c r="Q24" s="269">
        <v>0</v>
      </c>
      <c r="R24" s="464">
        <f t="shared" si="3"/>
        <v>0</v>
      </c>
      <c r="S24" s="152"/>
      <c r="T24" s="169"/>
    </row>
    <row r="25" spans="1:47" s="17" customFormat="1" ht="16.8" customHeight="1" x14ac:dyDescent="0.2">
      <c r="A25" s="152"/>
      <c r="B25" s="292">
        <v>8</v>
      </c>
      <c r="C25" s="64" t="s">
        <v>377</v>
      </c>
      <c r="D25" s="391" t="s">
        <v>428</v>
      </c>
      <c r="E25" s="279">
        <v>30200011</v>
      </c>
      <c r="F25" s="413" t="s">
        <v>260</v>
      </c>
      <c r="G25" s="64" t="s">
        <v>639</v>
      </c>
      <c r="H25" s="110"/>
      <c r="I25" s="393" t="s">
        <v>261</v>
      </c>
      <c r="J25" s="272">
        <v>1</v>
      </c>
      <c r="K25" s="64">
        <f t="shared" si="5"/>
        <v>24</v>
      </c>
      <c r="L25" s="64">
        <v>3</v>
      </c>
      <c r="M25" s="64">
        <v>8</v>
      </c>
      <c r="N25" s="108">
        <f t="shared" si="2"/>
        <v>24</v>
      </c>
      <c r="O25" s="317">
        <v>5904951001800</v>
      </c>
      <c r="P25" s="460">
        <f t="shared" si="6"/>
        <v>0</v>
      </c>
      <c r="Q25" s="269">
        <v>0</v>
      </c>
      <c r="R25" s="464">
        <f t="shared" si="3"/>
        <v>0</v>
      </c>
      <c r="S25" s="152"/>
      <c r="T25" s="254"/>
    </row>
    <row r="26" spans="1:47" s="17" customFormat="1" ht="16.8" customHeight="1" thickBot="1" x14ac:dyDescent="0.25">
      <c r="A26" s="152"/>
      <c r="B26" s="292">
        <v>9</v>
      </c>
      <c r="C26" s="64" t="s">
        <v>377</v>
      </c>
      <c r="D26" s="391" t="s">
        <v>429</v>
      </c>
      <c r="E26" s="279">
        <v>30200017</v>
      </c>
      <c r="F26" s="413" t="s">
        <v>260</v>
      </c>
      <c r="G26" s="64" t="s">
        <v>640</v>
      </c>
      <c r="H26" s="110"/>
      <c r="I26" s="393" t="s">
        <v>261</v>
      </c>
      <c r="J26" s="272">
        <v>1</v>
      </c>
      <c r="K26" s="64">
        <f t="shared" si="5"/>
        <v>27</v>
      </c>
      <c r="L26" s="64">
        <v>3</v>
      </c>
      <c r="M26" s="64">
        <v>9</v>
      </c>
      <c r="N26" s="108">
        <f t="shared" si="2"/>
        <v>27</v>
      </c>
      <c r="O26" s="317">
        <v>5904951001787</v>
      </c>
      <c r="P26" s="460">
        <f t="shared" si="6"/>
        <v>0</v>
      </c>
      <c r="Q26" s="269">
        <v>0</v>
      </c>
      <c r="R26" s="464">
        <f t="shared" si="3"/>
        <v>0</v>
      </c>
      <c r="S26" s="152"/>
      <c r="T26" s="254"/>
    </row>
    <row r="27" spans="1:47" s="17" customFormat="1" ht="16.8" customHeight="1" x14ac:dyDescent="0.2">
      <c r="A27" s="152"/>
      <c r="B27" s="78"/>
      <c r="C27" s="79"/>
      <c r="D27" s="79" t="s">
        <v>432</v>
      </c>
      <c r="E27" s="194"/>
      <c r="F27" s="153"/>
      <c r="G27" s="234"/>
      <c r="H27" s="275"/>
      <c r="I27" s="401"/>
      <c r="J27" s="274"/>
      <c r="K27" s="234"/>
      <c r="L27" s="234"/>
      <c r="M27" s="234"/>
      <c r="N27" s="275"/>
      <c r="O27" s="438"/>
      <c r="P27" s="457"/>
      <c r="Q27" s="270"/>
      <c r="R27" s="465"/>
      <c r="S27" s="170"/>
      <c r="T27" s="171"/>
      <c r="U27" s="32"/>
      <c r="V27" s="32"/>
      <c r="W27" s="32"/>
      <c r="X27" s="32"/>
      <c r="Y27" s="32"/>
      <c r="Z27" s="32"/>
      <c r="AA27" s="32"/>
      <c r="AB27" s="32"/>
      <c r="AC27" s="32"/>
      <c r="AO27" s="32"/>
      <c r="AP27" s="32"/>
      <c r="AQ27" s="32"/>
      <c r="AR27" s="32"/>
      <c r="AS27" s="32"/>
      <c r="AT27" s="32"/>
      <c r="AU27" s="32"/>
    </row>
    <row r="28" spans="1:47" s="17" customFormat="1" ht="16.8" customHeight="1" thickBot="1" x14ac:dyDescent="0.25">
      <c r="A28" s="152"/>
      <c r="B28" s="292">
        <v>10</v>
      </c>
      <c r="C28" s="64" t="s">
        <v>377</v>
      </c>
      <c r="D28" s="391" t="s">
        <v>433</v>
      </c>
      <c r="E28" s="279">
        <v>30200038</v>
      </c>
      <c r="F28" s="413" t="s">
        <v>260</v>
      </c>
      <c r="G28" s="64" t="s">
        <v>637</v>
      </c>
      <c r="H28" s="110"/>
      <c r="I28" s="405" t="s">
        <v>261</v>
      </c>
      <c r="J28" s="272">
        <v>1</v>
      </c>
      <c r="K28" s="64">
        <f>L28*M28</f>
        <v>108</v>
      </c>
      <c r="L28" s="64">
        <v>3</v>
      </c>
      <c r="M28" s="64">
        <v>36</v>
      </c>
      <c r="N28" s="108">
        <f>J28*K28</f>
        <v>108</v>
      </c>
      <c r="O28" s="317">
        <v>5904951003125</v>
      </c>
      <c r="P28" s="460">
        <f>IFERROR(Q28*J28,"-")</f>
        <v>0</v>
      </c>
      <c r="Q28" s="269">
        <v>0</v>
      </c>
      <c r="R28" s="464">
        <f t="shared" si="3"/>
        <v>0</v>
      </c>
      <c r="S28" s="152"/>
      <c r="T28" s="254"/>
    </row>
    <row r="29" spans="1:47" s="17" customFormat="1" ht="16.8" customHeight="1" x14ac:dyDescent="0.2">
      <c r="A29" s="152"/>
      <c r="B29" s="78"/>
      <c r="C29" s="79"/>
      <c r="D29" s="79" t="s">
        <v>434</v>
      </c>
      <c r="E29" s="194"/>
      <c r="F29" s="153"/>
      <c r="G29" s="234"/>
      <c r="H29" s="275"/>
      <c r="I29" s="401"/>
      <c r="J29" s="274"/>
      <c r="K29" s="234"/>
      <c r="L29" s="234"/>
      <c r="M29" s="234"/>
      <c r="N29" s="275"/>
      <c r="O29" s="438"/>
      <c r="P29" s="457"/>
      <c r="Q29" s="270"/>
      <c r="R29" s="465"/>
      <c r="S29" s="170"/>
      <c r="T29" s="171"/>
      <c r="U29" s="32"/>
      <c r="V29" s="32"/>
      <c r="W29" s="32"/>
      <c r="X29" s="32"/>
      <c r="Y29" s="32"/>
      <c r="Z29" s="32"/>
      <c r="AA29" s="32"/>
      <c r="AB29" s="32"/>
      <c r="AC29" s="32"/>
      <c r="AO29" s="32"/>
      <c r="AP29" s="32"/>
      <c r="AQ29" s="32"/>
      <c r="AR29" s="32"/>
      <c r="AS29" s="32"/>
      <c r="AT29" s="32"/>
      <c r="AU29" s="32"/>
    </row>
    <row r="30" spans="1:47" s="17" customFormat="1" ht="16.8" customHeight="1" thickBot="1" x14ac:dyDescent="0.25">
      <c r="A30" s="152"/>
      <c r="B30" s="292">
        <v>11</v>
      </c>
      <c r="C30" s="64" t="s">
        <v>377</v>
      </c>
      <c r="D30" s="391" t="s">
        <v>435</v>
      </c>
      <c r="E30" s="279">
        <v>30200025</v>
      </c>
      <c r="F30" s="413" t="s">
        <v>260</v>
      </c>
      <c r="G30" s="64" t="s">
        <v>370</v>
      </c>
      <c r="H30" s="110">
        <v>20</v>
      </c>
      <c r="I30" s="405" t="s">
        <v>261</v>
      </c>
      <c r="J30" s="272">
        <v>1</v>
      </c>
      <c r="K30" s="64">
        <v>36</v>
      </c>
      <c r="L30" s="64">
        <v>4</v>
      </c>
      <c r="M30" s="64">
        <v>9</v>
      </c>
      <c r="N30" s="108">
        <f>J30*K30</f>
        <v>36</v>
      </c>
      <c r="O30" s="317">
        <v>5904951002128</v>
      </c>
      <c r="P30" s="455">
        <f>IFERROR(Q30*H30,"-")</f>
        <v>0</v>
      </c>
      <c r="Q30" s="269">
        <v>0</v>
      </c>
      <c r="R30" s="464">
        <f t="shared" si="3"/>
        <v>0</v>
      </c>
      <c r="S30" s="152"/>
      <c r="T30" s="254"/>
    </row>
    <row r="31" spans="1:47" s="17" customFormat="1" ht="16.8" customHeight="1" x14ac:dyDescent="0.2">
      <c r="A31" s="152"/>
      <c r="B31" s="78"/>
      <c r="C31" s="79"/>
      <c r="D31" s="79" t="s">
        <v>436</v>
      </c>
      <c r="E31" s="194"/>
      <c r="F31" s="153"/>
      <c r="G31" s="234"/>
      <c r="H31" s="275"/>
      <c r="I31" s="401"/>
      <c r="J31" s="274"/>
      <c r="K31" s="234"/>
      <c r="L31" s="234"/>
      <c r="M31" s="234"/>
      <c r="N31" s="275"/>
      <c r="O31" s="438"/>
      <c r="P31" s="457"/>
      <c r="Q31" s="270"/>
      <c r="R31" s="465"/>
      <c r="S31" s="170"/>
      <c r="T31" s="171"/>
      <c r="U31" s="32"/>
      <c r="V31" s="32"/>
      <c r="W31" s="32"/>
      <c r="X31" s="32"/>
      <c r="Y31" s="32"/>
      <c r="Z31" s="32"/>
      <c r="AA31" s="32"/>
      <c r="AB31" s="32"/>
      <c r="AC31" s="32"/>
      <c r="AO31" s="32"/>
      <c r="AP31" s="32"/>
      <c r="AQ31" s="32"/>
      <c r="AR31" s="32"/>
      <c r="AS31" s="32"/>
      <c r="AT31" s="32"/>
      <c r="AU31" s="32"/>
    </row>
    <row r="32" spans="1:47" s="17" customFormat="1" ht="16.8" customHeight="1" x14ac:dyDescent="0.2">
      <c r="A32" s="152"/>
      <c r="B32" s="292">
        <v>12</v>
      </c>
      <c r="C32" s="64" t="s">
        <v>377</v>
      </c>
      <c r="D32" s="391" t="s">
        <v>437</v>
      </c>
      <c r="E32" s="279">
        <v>30200027</v>
      </c>
      <c r="F32" s="413" t="s">
        <v>260</v>
      </c>
      <c r="G32" s="64" t="s">
        <v>370</v>
      </c>
      <c r="H32" s="110">
        <v>20</v>
      </c>
      <c r="I32" s="405" t="s">
        <v>261</v>
      </c>
      <c r="J32" s="272">
        <v>1</v>
      </c>
      <c r="K32" s="64">
        <v>36</v>
      </c>
      <c r="L32" s="64">
        <v>4</v>
      </c>
      <c r="M32" s="64">
        <v>9</v>
      </c>
      <c r="N32" s="108">
        <f t="shared" ref="N32:N33" si="7">J32*K32</f>
        <v>36</v>
      </c>
      <c r="O32" s="317">
        <v>5904951002241</v>
      </c>
      <c r="P32" s="455">
        <f>IFERROR(Q32*H32,"-")</f>
        <v>0</v>
      </c>
      <c r="Q32" s="269">
        <v>0</v>
      </c>
      <c r="R32" s="464">
        <f t="shared" si="3"/>
        <v>0</v>
      </c>
      <c r="S32" s="152"/>
      <c r="T32" s="254"/>
    </row>
    <row r="33" spans="1:63" s="17" customFormat="1" ht="16.8" customHeight="1" thickBot="1" x14ac:dyDescent="0.25">
      <c r="A33" s="152"/>
      <c r="B33" s="292">
        <v>13</v>
      </c>
      <c r="C33" s="64" t="s">
        <v>377</v>
      </c>
      <c r="D33" s="391" t="s">
        <v>438</v>
      </c>
      <c r="E33" s="279">
        <v>30200095</v>
      </c>
      <c r="F33" s="413" t="s">
        <v>260</v>
      </c>
      <c r="G33" s="64" t="s">
        <v>640</v>
      </c>
      <c r="H33" s="110"/>
      <c r="I33" s="405" t="s">
        <v>261</v>
      </c>
      <c r="J33" s="272">
        <v>1</v>
      </c>
      <c r="K33" s="64">
        <f>L33*M33</f>
        <v>27</v>
      </c>
      <c r="L33" s="64">
        <v>3</v>
      </c>
      <c r="M33" s="64">
        <v>9</v>
      </c>
      <c r="N33" s="108">
        <f t="shared" si="7"/>
        <v>27</v>
      </c>
      <c r="O33" s="317">
        <v>5904951002197</v>
      </c>
      <c r="P33" s="460">
        <f t="shared" si="6"/>
        <v>0</v>
      </c>
      <c r="Q33" s="269">
        <v>0</v>
      </c>
      <c r="R33" s="464">
        <f t="shared" si="3"/>
        <v>0</v>
      </c>
      <c r="S33" s="152"/>
      <c r="T33" s="254"/>
    </row>
    <row r="34" spans="1:63" s="17" customFormat="1" ht="16.8" customHeight="1" x14ac:dyDescent="0.2">
      <c r="A34" s="152"/>
      <c r="B34" s="78"/>
      <c r="C34" s="79" t="s">
        <v>5</v>
      </c>
      <c r="D34" s="79" t="s">
        <v>439</v>
      </c>
      <c r="E34" s="194"/>
      <c r="F34" s="153"/>
      <c r="G34" s="234"/>
      <c r="H34" s="275"/>
      <c r="I34" s="401"/>
      <c r="J34" s="274"/>
      <c r="K34" s="234"/>
      <c r="L34" s="234"/>
      <c r="M34" s="234"/>
      <c r="N34" s="275"/>
      <c r="O34" s="438"/>
      <c r="P34" s="457"/>
      <c r="Q34" s="270"/>
      <c r="R34" s="465"/>
      <c r="S34" s="170"/>
      <c r="T34" s="171"/>
      <c r="U34" s="32"/>
      <c r="V34" s="32"/>
      <c r="W34" s="32"/>
      <c r="X34" s="32"/>
      <c r="Y34" s="32"/>
      <c r="Z34" s="32"/>
      <c r="AA34" s="32"/>
      <c r="AB34" s="32"/>
      <c r="AC34" s="32"/>
      <c r="AO34" s="32"/>
      <c r="AP34" s="32"/>
      <c r="AQ34" s="32"/>
      <c r="AR34" s="32"/>
      <c r="AS34" s="32"/>
      <c r="AT34" s="32"/>
      <c r="AU34" s="32"/>
    </row>
    <row r="35" spans="1:63" ht="16.8" customHeight="1" x14ac:dyDescent="0.2">
      <c r="B35" s="378"/>
      <c r="C35" s="379"/>
      <c r="D35" s="379" t="s">
        <v>440</v>
      </c>
      <c r="E35" s="380"/>
      <c r="F35" s="381"/>
      <c r="G35" s="382"/>
      <c r="H35" s="383"/>
      <c r="I35" s="384"/>
      <c r="J35" s="385"/>
      <c r="K35" s="382"/>
      <c r="L35" s="382"/>
      <c r="M35" s="382"/>
      <c r="N35" s="383"/>
      <c r="O35" s="439"/>
      <c r="P35" s="458"/>
      <c r="Q35" s="387"/>
      <c r="R35" s="466"/>
      <c r="S35" s="152"/>
      <c r="T35" s="254"/>
    </row>
    <row r="36" spans="1:63" ht="16.8" customHeight="1" x14ac:dyDescent="0.2">
      <c r="B36" s="292">
        <v>14</v>
      </c>
      <c r="C36" s="64" t="s">
        <v>377</v>
      </c>
      <c r="D36" s="391" t="s">
        <v>441</v>
      </c>
      <c r="E36" s="279">
        <v>30200096</v>
      </c>
      <c r="F36" s="413" t="s">
        <v>260</v>
      </c>
      <c r="G36" s="77" t="s">
        <v>636</v>
      </c>
      <c r="H36" s="110">
        <v>10</v>
      </c>
      <c r="I36" s="405" t="s">
        <v>261</v>
      </c>
      <c r="J36" s="272">
        <v>1</v>
      </c>
      <c r="K36" s="110">
        <v>70</v>
      </c>
      <c r="L36" s="64">
        <v>7</v>
      </c>
      <c r="M36" s="64">
        <v>10</v>
      </c>
      <c r="N36" s="108">
        <f t="shared" ref="N36:N37" si="8">J36*K36</f>
        <v>70</v>
      </c>
      <c r="O36" s="317">
        <v>5904951002043</v>
      </c>
      <c r="P36" s="455">
        <f>IFERROR(Q36*H36,"-")</f>
        <v>0</v>
      </c>
      <c r="Q36" s="269">
        <v>0</v>
      </c>
      <c r="R36" s="467">
        <f t="shared" ref="R36:R43" si="9">IFERROR(Q36/K36,"-")</f>
        <v>0</v>
      </c>
      <c r="S36" s="152"/>
      <c r="T36" s="254"/>
    </row>
    <row r="37" spans="1:63" ht="16.8" customHeight="1" x14ac:dyDescent="0.2">
      <c r="B37" s="452">
        <v>15</v>
      </c>
      <c r="C37" s="64" t="s">
        <v>377</v>
      </c>
      <c r="D37" s="391" t="s">
        <v>442</v>
      </c>
      <c r="E37" s="279">
        <v>30200024</v>
      </c>
      <c r="F37" s="413" t="s">
        <v>260</v>
      </c>
      <c r="G37" s="77" t="s">
        <v>636</v>
      </c>
      <c r="H37" s="110">
        <v>10</v>
      </c>
      <c r="I37" s="405" t="s">
        <v>261</v>
      </c>
      <c r="J37" s="272">
        <v>1</v>
      </c>
      <c r="K37" s="110">
        <v>70</v>
      </c>
      <c r="L37" s="64">
        <v>7</v>
      </c>
      <c r="M37" s="64">
        <v>10</v>
      </c>
      <c r="N37" s="108">
        <f t="shared" si="8"/>
        <v>70</v>
      </c>
      <c r="O37" s="317">
        <v>5904951002050</v>
      </c>
      <c r="P37" s="455">
        <f>IFERROR(Q37*H37,"-")</f>
        <v>0</v>
      </c>
      <c r="Q37" s="269">
        <v>0</v>
      </c>
      <c r="R37" s="467">
        <f t="shared" si="9"/>
        <v>0</v>
      </c>
      <c r="S37" s="152"/>
      <c r="T37" s="254"/>
    </row>
    <row r="38" spans="1:63" ht="16.8" customHeight="1" x14ac:dyDescent="0.2">
      <c r="B38" s="378"/>
      <c r="C38" s="379"/>
      <c r="D38" s="379" t="s">
        <v>445</v>
      </c>
      <c r="E38" s="380"/>
      <c r="F38" s="381"/>
      <c r="G38" s="382"/>
      <c r="H38" s="383"/>
      <c r="I38" s="384"/>
      <c r="J38" s="385"/>
      <c r="K38" s="382"/>
      <c r="L38" s="382"/>
      <c r="M38" s="382"/>
      <c r="N38" s="383"/>
      <c r="O38" s="439"/>
      <c r="P38" s="458"/>
      <c r="Q38" s="387"/>
      <c r="R38" s="466"/>
      <c r="S38" s="152"/>
      <c r="T38" s="254"/>
    </row>
    <row r="39" spans="1:63" ht="16.8" customHeight="1" x14ac:dyDescent="0.2">
      <c r="B39" s="452">
        <v>16</v>
      </c>
      <c r="C39" s="64" t="s">
        <v>377</v>
      </c>
      <c r="D39" s="391" t="s">
        <v>444</v>
      </c>
      <c r="E39" s="279">
        <v>30200021</v>
      </c>
      <c r="F39" s="413" t="s">
        <v>260</v>
      </c>
      <c r="G39" s="77" t="s">
        <v>636</v>
      </c>
      <c r="H39" s="110">
        <v>10</v>
      </c>
      <c r="I39" s="405" t="s">
        <v>261</v>
      </c>
      <c r="J39" s="272">
        <v>1</v>
      </c>
      <c r="K39" s="110">
        <v>70</v>
      </c>
      <c r="L39" s="64">
        <v>7</v>
      </c>
      <c r="M39" s="64">
        <v>10</v>
      </c>
      <c r="N39" s="108">
        <f>J39*K39</f>
        <v>70</v>
      </c>
      <c r="O39" s="317">
        <v>5904951002135</v>
      </c>
      <c r="P39" s="455">
        <f>IFERROR(Q39*H39,"-")</f>
        <v>0</v>
      </c>
      <c r="Q39" s="269">
        <v>0</v>
      </c>
      <c r="R39" s="467">
        <f t="shared" si="9"/>
        <v>0</v>
      </c>
      <c r="S39" s="152"/>
      <c r="T39" s="254"/>
    </row>
    <row r="40" spans="1:63" ht="16.8" customHeight="1" x14ac:dyDescent="0.2">
      <c r="B40" s="292">
        <v>17</v>
      </c>
      <c r="C40" s="64" t="s">
        <v>377</v>
      </c>
      <c r="D40" s="391" t="s">
        <v>447</v>
      </c>
      <c r="E40" s="279">
        <v>30200096</v>
      </c>
      <c r="F40" s="413" t="s">
        <v>260</v>
      </c>
      <c r="G40" s="77" t="s">
        <v>636</v>
      </c>
      <c r="H40" s="110">
        <v>10</v>
      </c>
      <c r="I40" s="405" t="s">
        <v>261</v>
      </c>
      <c r="J40" s="272">
        <v>1</v>
      </c>
      <c r="K40" s="110">
        <v>70</v>
      </c>
      <c r="L40" s="64">
        <v>7</v>
      </c>
      <c r="M40" s="64">
        <v>10</v>
      </c>
      <c r="N40" s="108">
        <f t="shared" ref="N40:N41" si="10">J40*K40</f>
        <v>70</v>
      </c>
      <c r="O40" s="317">
        <v>5904951002258</v>
      </c>
      <c r="P40" s="455">
        <f t="shared" ref="P40:P41" si="11">IFERROR(Q40*H40,"-")</f>
        <v>0</v>
      </c>
      <c r="Q40" s="269">
        <v>0</v>
      </c>
      <c r="R40" s="467">
        <f t="shared" si="9"/>
        <v>0</v>
      </c>
      <c r="S40" s="152"/>
      <c r="T40" s="254"/>
    </row>
    <row r="41" spans="1:63" ht="16.8" customHeight="1" x14ac:dyDescent="0.2">
      <c r="B41" s="452">
        <v>18</v>
      </c>
      <c r="C41" s="64" t="s">
        <v>377</v>
      </c>
      <c r="D41" s="391" t="s">
        <v>446</v>
      </c>
      <c r="E41" s="279">
        <v>30200099</v>
      </c>
      <c r="F41" s="413" t="s">
        <v>260</v>
      </c>
      <c r="G41" s="77" t="s">
        <v>636</v>
      </c>
      <c r="H41" s="110">
        <v>10</v>
      </c>
      <c r="I41" s="405" t="s">
        <v>261</v>
      </c>
      <c r="J41" s="272">
        <v>1</v>
      </c>
      <c r="K41" s="110">
        <v>70</v>
      </c>
      <c r="L41" s="64">
        <v>7</v>
      </c>
      <c r="M41" s="64">
        <v>10</v>
      </c>
      <c r="N41" s="108">
        <f t="shared" si="10"/>
        <v>70</v>
      </c>
      <c r="O41" s="317">
        <v>5904951002265</v>
      </c>
      <c r="P41" s="455">
        <f t="shared" si="11"/>
        <v>0</v>
      </c>
      <c r="Q41" s="269">
        <v>0</v>
      </c>
      <c r="R41" s="467">
        <f t="shared" si="9"/>
        <v>0</v>
      </c>
      <c r="S41" s="152"/>
      <c r="T41" s="254"/>
    </row>
    <row r="42" spans="1:63" ht="16.8" customHeight="1" x14ac:dyDescent="0.2">
      <c r="B42" s="378"/>
      <c r="C42" s="379"/>
      <c r="D42" s="379" t="s">
        <v>448</v>
      </c>
      <c r="E42" s="380"/>
      <c r="F42" s="381"/>
      <c r="G42" s="382"/>
      <c r="H42" s="383"/>
      <c r="I42" s="384"/>
      <c r="J42" s="385"/>
      <c r="K42" s="382"/>
      <c r="L42" s="382"/>
      <c r="M42" s="382"/>
      <c r="N42" s="383"/>
      <c r="O42" s="439"/>
      <c r="P42" s="458"/>
      <c r="Q42" s="387"/>
      <c r="R42" s="466"/>
      <c r="S42" s="152"/>
      <c r="T42" s="254"/>
    </row>
    <row r="43" spans="1:63" ht="16.8" customHeight="1" x14ac:dyDescent="0.2">
      <c r="B43" s="292">
        <v>19</v>
      </c>
      <c r="C43" s="64" t="s">
        <v>377</v>
      </c>
      <c r="D43" s="391" t="s">
        <v>449</v>
      </c>
      <c r="E43" s="279">
        <v>30200050</v>
      </c>
      <c r="F43" s="413" t="s">
        <v>260</v>
      </c>
      <c r="G43" s="77" t="s">
        <v>636</v>
      </c>
      <c r="H43" s="110">
        <v>10</v>
      </c>
      <c r="I43" s="405" t="s">
        <v>261</v>
      </c>
      <c r="J43" s="272">
        <v>1</v>
      </c>
      <c r="K43" s="110">
        <v>70</v>
      </c>
      <c r="L43" s="64">
        <v>7</v>
      </c>
      <c r="M43" s="64">
        <v>10</v>
      </c>
      <c r="N43" s="108">
        <f>J43*K43</f>
        <v>70</v>
      </c>
      <c r="O43" s="317">
        <v>5904951005310</v>
      </c>
      <c r="P43" s="460">
        <f t="shared" ref="P43" si="12">IFERROR(Q43*J43,"-")</f>
        <v>0</v>
      </c>
      <c r="Q43" s="269">
        <v>0</v>
      </c>
      <c r="R43" s="467">
        <f t="shared" si="9"/>
        <v>0</v>
      </c>
      <c r="S43" s="152"/>
      <c r="T43" s="254"/>
    </row>
    <row r="44" spans="1:63" ht="16.8" customHeight="1" x14ac:dyDescent="0.2">
      <c r="B44" s="378"/>
      <c r="C44" s="379"/>
      <c r="D44" s="379" t="s">
        <v>450</v>
      </c>
      <c r="E44" s="380"/>
      <c r="F44" s="381"/>
      <c r="G44" s="382"/>
      <c r="H44" s="383"/>
      <c r="I44" s="384"/>
      <c r="J44" s="385"/>
      <c r="K44" s="382"/>
      <c r="L44" s="382"/>
      <c r="M44" s="382"/>
      <c r="N44" s="383">
        <f>J44*K44</f>
        <v>0</v>
      </c>
      <c r="O44" s="439"/>
      <c r="P44" s="458"/>
      <c r="Q44" s="387"/>
      <c r="R44" s="466"/>
      <c r="S44" s="152"/>
      <c r="T44" s="254"/>
    </row>
    <row r="45" spans="1:63" ht="16.8" customHeight="1" thickBot="1" x14ac:dyDescent="0.25">
      <c r="B45" s="210">
        <v>20</v>
      </c>
      <c r="C45" s="64" t="s">
        <v>377</v>
      </c>
      <c r="D45" s="391" t="s">
        <v>451</v>
      </c>
      <c r="E45" s="279">
        <v>30200037</v>
      </c>
      <c r="F45" s="413" t="s">
        <v>260</v>
      </c>
      <c r="G45" s="64" t="s">
        <v>638</v>
      </c>
      <c r="H45" s="110">
        <v>10</v>
      </c>
      <c r="I45" s="405" t="s">
        <v>261</v>
      </c>
      <c r="J45" s="272">
        <v>1</v>
      </c>
      <c r="K45" s="110">
        <v>70</v>
      </c>
      <c r="L45" s="64">
        <v>5</v>
      </c>
      <c r="M45" s="64">
        <v>13</v>
      </c>
      <c r="N45" s="108">
        <f>J45*K45</f>
        <v>70</v>
      </c>
      <c r="O45" s="317">
        <v>5904951004139</v>
      </c>
      <c r="P45" s="455">
        <f>IFERROR(Q45*H45,"-")</f>
        <v>0</v>
      </c>
      <c r="Q45" s="269">
        <v>0</v>
      </c>
      <c r="R45" s="464">
        <f>IFERROR(Q45/K45,"-")</f>
        <v>0</v>
      </c>
      <c r="S45" s="152"/>
      <c r="T45" s="254"/>
    </row>
    <row r="46" spans="1:63" s="17" customFormat="1" ht="16.8" customHeight="1" x14ac:dyDescent="0.2">
      <c r="A46" s="152"/>
      <c r="B46" s="78"/>
      <c r="C46" s="79" t="s">
        <v>5</v>
      </c>
      <c r="D46" s="79" t="s">
        <v>452</v>
      </c>
      <c r="E46" s="194"/>
      <c r="F46" s="153"/>
      <c r="G46" s="234"/>
      <c r="H46" s="275"/>
      <c r="I46" s="401"/>
      <c r="J46" s="274"/>
      <c r="K46" s="234"/>
      <c r="L46" s="234"/>
      <c r="M46" s="234"/>
      <c r="N46" s="275"/>
      <c r="O46" s="438"/>
      <c r="P46" s="461"/>
      <c r="Q46" s="441"/>
      <c r="R46" s="465"/>
      <c r="S46" s="170"/>
      <c r="T46" s="171"/>
      <c r="U46" s="32"/>
      <c r="V46" s="32"/>
      <c r="W46" s="32"/>
      <c r="X46" s="32"/>
      <c r="Y46" s="32"/>
      <c r="Z46" s="32"/>
      <c r="AA46" s="32"/>
      <c r="AB46" s="32"/>
      <c r="AC46" s="32"/>
      <c r="AO46" s="32"/>
      <c r="AP46" s="32"/>
      <c r="AQ46" s="32"/>
      <c r="AR46" s="32"/>
      <c r="AS46" s="32"/>
      <c r="AT46" s="32"/>
      <c r="AU46" s="32"/>
    </row>
    <row r="47" spans="1:63" ht="16.8" customHeight="1" x14ac:dyDescent="0.2">
      <c r="B47" s="213">
        <v>21</v>
      </c>
      <c r="C47" s="64" t="s">
        <v>377</v>
      </c>
      <c r="D47" s="391" t="s">
        <v>453</v>
      </c>
      <c r="E47" s="279">
        <v>30200054</v>
      </c>
      <c r="F47" s="272"/>
      <c r="G47" s="77" t="s">
        <v>636</v>
      </c>
      <c r="H47" s="110"/>
      <c r="I47" s="405" t="s">
        <v>261</v>
      </c>
      <c r="J47" s="272">
        <v>1</v>
      </c>
      <c r="K47" s="64">
        <f>L47*M47</f>
        <v>65</v>
      </c>
      <c r="L47" s="64">
        <v>5</v>
      </c>
      <c r="M47" s="64">
        <v>13</v>
      </c>
      <c r="N47" s="110">
        <f>J47*K47</f>
        <v>65</v>
      </c>
      <c r="O47" s="442">
        <v>5904951004405</v>
      </c>
      <c r="P47" s="460">
        <f t="shared" ref="P47" si="13">IFERROR(Q47*J47,"-")</f>
        <v>0</v>
      </c>
      <c r="Q47" s="269">
        <v>0</v>
      </c>
      <c r="R47" s="464">
        <f t="shared" ref="R47:R48" si="14">IFERROR(Q47/K47,"-")</f>
        <v>0</v>
      </c>
      <c r="S47" s="152"/>
      <c r="T47" s="254"/>
    </row>
    <row r="48" spans="1:63" s="6" customFormat="1" ht="16.8" customHeight="1" thickBot="1" x14ac:dyDescent="0.25">
      <c r="A48" s="154"/>
      <c r="B48" s="213">
        <v>22</v>
      </c>
      <c r="C48" s="64" t="s">
        <v>377</v>
      </c>
      <c r="D48" s="391" t="s">
        <v>454</v>
      </c>
      <c r="E48" s="279">
        <v>30200055</v>
      </c>
      <c r="F48" s="273"/>
      <c r="G48" s="77" t="s">
        <v>636</v>
      </c>
      <c r="H48" s="110"/>
      <c r="I48" s="405" t="s">
        <v>261</v>
      </c>
      <c r="J48" s="272">
        <v>1</v>
      </c>
      <c r="K48" s="64">
        <f>L48*M48</f>
        <v>65</v>
      </c>
      <c r="L48" s="64">
        <v>5</v>
      </c>
      <c r="M48" s="64">
        <v>13</v>
      </c>
      <c r="N48" s="110">
        <f>J48*K48</f>
        <v>65</v>
      </c>
      <c r="O48" s="442">
        <v>5904951004429</v>
      </c>
      <c r="P48" s="460">
        <f>IFERROR(Q48*J48,"-")</f>
        <v>0</v>
      </c>
      <c r="Q48" s="269">
        <v>0</v>
      </c>
      <c r="R48" s="464">
        <f t="shared" si="14"/>
        <v>0</v>
      </c>
      <c r="S48" s="154"/>
      <c r="T48" s="255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</row>
    <row r="49" spans="1:47" s="17" customFormat="1" ht="16.8" customHeight="1" x14ac:dyDescent="0.2">
      <c r="A49" s="152"/>
      <c r="B49" s="78"/>
      <c r="C49" s="79"/>
      <c r="D49" s="79" t="s">
        <v>455</v>
      </c>
      <c r="E49" s="194"/>
      <c r="F49" s="153"/>
      <c r="G49" s="234"/>
      <c r="H49" s="275"/>
      <c r="I49" s="401"/>
      <c r="J49" s="274"/>
      <c r="K49" s="234"/>
      <c r="L49" s="234"/>
      <c r="M49" s="234"/>
      <c r="N49" s="275"/>
      <c r="O49" s="316"/>
      <c r="P49" s="461"/>
      <c r="Q49" s="441"/>
      <c r="R49" s="465"/>
      <c r="S49" s="170"/>
      <c r="T49" s="171"/>
      <c r="U49" s="32"/>
      <c r="V49" s="32"/>
      <c r="W49" s="32"/>
      <c r="X49" s="32"/>
      <c r="Y49" s="32"/>
      <c r="Z49" s="32"/>
      <c r="AA49" s="32"/>
      <c r="AB49" s="32"/>
      <c r="AC49" s="32"/>
      <c r="AO49" s="32"/>
      <c r="AP49" s="32"/>
      <c r="AQ49" s="32"/>
      <c r="AR49" s="32"/>
      <c r="AS49" s="32"/>
      <c r="AT49" s="32"/>
      <c r="AU49" s="32"/>
    </row>
    <row r="50" spans="1:47" ht="16.8" customHeight="1" thickBot="1" x14ac:dyDescent="0.25">
      <c r="B50" s="213">
        <v>23</v>
      </c>
      <c r="C50" s="64" t="s">
        <v>377</v>
      </c>
      <c r="D50" s="391" t="s">
        <v>456</v>
      </c>
      <c r="E50" s="279">
        <v>30200053</v>
      </c>
      <c r="F50" s="272"/>
      <c r="G50" s="64" t="s">
        <v>641</v>
      </c>
      <c r="H50" s="110"/>
      <c r="I50" s="405" t="s">
        <v>261</v>
      </c>
      <c r="J50" s="273">
        <v>1</v>
      </c>
      <c r="K50" s="64">
        <f>L50*M50</f>
        <v>90</v>
      </c>
      <c r="L50" s="64">
        <v>5</v>
      </c>
      <c r="M50" s="64">
        <v>18</v>
      </c>
      <c r="N50" s="110">
        <f>J50*K50</f>
        <v>90</v>
      </c>
      <c r="O50" s="442">
        <v>5904951004214</v>
      </c>
      <c r="P50" s="460">
        <f>IFERROR(Q50*J50,"-")</f>
        <v>0</v>
      </c>
      <c r="Q50" s="269">
        <v>0</v>
      </c>
      <c r="R50" s="464">
        <f t="shared" ref="R50" si="15">IFERROR(Q50/K50,"-")</f>
        <v>0</v>
      </c>
      <c r="S50" s="152"/>
      <c r="T50" s="254"/>
    </row>
    <row r="51" spans="1:47" ht="16.8" customHeight="1" x14ac:dyDescent="0.2">
      <c r="B51" s="78"/>
      <c r="C51" s="79" t="s">
        <v>5</v>
      </c>
      <c r="D51" s="79" t="s">
        <v>457</v>
      </c>
      <c r="E51" s="194"/>
      <c r="F51" s="155"/>
      <c r="G51" s="234"/>
      <c r="H51" s="275"/>
      <c r="I51" s="401"/>
      <c r="J51" s="274"/>
      <c r="K51" s="234"/>
      <c r="L51" s="234"/>
      <c r="M51" s="234"/>
      <c r="N51" s="275"/>
      <c r="O51" s="438"/>
      <c r="P51" s="457"/>
      <c r="Q51" s="270"/>
      <c r="R51" s="465"/>
      <c r="S51" s="152"/>
      <c r="T51" s="254"/>
    </row>
    <row r="52" spans="1:47" ht="16.8" customHeight="1" x14ac:dyDescent="0.2">
      <c r="B52" s="213">
        <v>24</v>
      </c>
      <c r="C52" s="64" t="s">
        <v>669</v>
      </c>
      <c r="D52" s="391" t="s">
        <v>458</v>
      </c>
      <c r="E52" s="279">
        <v>30200044</v>
      </c>
      <c r="F52" s="77"/>
      <c r="G52" s="64" t="s">
        <v>642</v>
      </c>
      <c r="H52" s="110"/>
      <c r="I52" s="405" t="s">
        <v>246</v>
      </c>
      <c r="J52" s="273">
        <v>6</v>
      </c>
      <c r="K52" s="64">
        <v>64</v>
      </c>
      <c r="L52" s="64">
        <v>8</v>
      </c>
      <c r="M52" s="64">
        <v>8</v>
      </c>
      <c r="N52" s="110">
        <f>J52*K52</f>
        <v>384</v>
      </c>
      <c r="O52" s="442">
        <v>5904951003439</v>
      </c>
      <c r="P52" s="460">
        <f t="shared" ref="P52:P53" si="16">IFERROR(Q52*J52,"-")</f>
        <v>0</v>
      </c>
      <c r="Q52" s="269">
        <v>0</v>
      </c>
      <c r="R52" s="464">
        <f>IFERROR(Q52/K52,"-")</f>
        <v>0</v>
      </c>
      <c r="S52" s="152"/>
      <c r="T52" s="254"/>
    </row>
    <row r="53" spans="1:47" ht="16.8" customHeight="1" thickBot="1" x14ac:dyDescent="0.25">
      <c r="B53" s="213">
        <v>25</v>
      </c>
      <c r="C53" s="64" t="s">
        <v>669</v>
      </c>
      <c r="D53" s="443" t="s">
        <v>459</v>
      </c>
      <c r="E53" s="279">
        <v>30200043</v>
      </c>
      <c r="F53" s="444"/>
      <c r="G53" s="64" t="s">
        <v>641</v>
      </c>
      <c r="H53" s="110"/>
      <c r="I53" s="405" t="s">
        <v>261</v>
      </c>
      <c r="J53" s="273">
        <v>1</v>
      </c>
      <c r="K53" s="64">
        <f>L53*M53</f>
        <v>90</v>
      </c>
      <c r="L53" s="64">
        <v>5</v>
      </c>
      <c r="M53" s="64">
        <v>18</v>
      </c>
      <c r="N53" s="110">
        <f t="shared" ref="N53:N75" si="17">J53*K53</f>
        <v>90</v>
      </c>
      <c r="O53" s="442">
        <v>5904951003842</v>
      </c>
      <c r="P53" s="460">
        <f t="shared" si="16"/>
        <v>0</v>
      </c>
      <c r="Q53" s="269">
        <v>0</v>
      </c>
      <c r="R53" s="464">
        <f t="shared" ref="R53" si="18">IFERROR(Q53/K53,"-")</f>
        <v>0</v>
      </c>
      <c r="S53" s="152"/>
      <c r="T53" s="254"/>
    </row>
    <row r="54" spans="1:47" ht="16.8" customHeight="1" x14ac:dyDescent="0.2">
      <c r="B54" s="78"/>
      <c r="C54" s="79" t="s">
        <v>5</v>
      </c>
      <c r="D54" s="79" t="s">
        <v>671</v>
      </c>
      <c r="E54" s="194"/>
      <c r="F54" s="153"/>
      <c r="G54" s="234"/>
      <c r="H54" s="275"/>
      <c r="I54" s="401"/>
      <c r="J54" s="274"/>
      <c r="K54" s="234"/>
      <c r="L54" s="234"/>
      <c r="M54" s="234"/>
      <c r="N54" s="275"/>
      <c r="O54" s="438"/>
      <c r="P54" s="457"/>
      <c r="Q54" s="270"/>
      <c r="R54" s="465"/>
      <c r="S54" s="152"/>
      <c r="T54" s="254"/>
    </row>
    <row r="55" spans="1:47" ht="16.8" customHeight="1" x14ac:dyDescent="0.2">
      <c r="B55" s="292">
        <v>26</v>
      </c>
      <c r="C55" s="64" t="s">
        <v>377</v>
      </c>
      <c r="D55" s="404" t="s">
        <v>461</v>
      </c>
      <c r="E55" s="279">
        <v>30200051</v>
      </c>
      <c r="F55" s="445"/>
      <c r="G55" s="64" t="s">
        <v>642</v>
      </c>
      <c r="H55" s="108"/>
      <c r="I55" s="405" t="s">
        <v>246</v>
      </c>
      <c r="J55" s="272">
        <v>6</v>
      </c>
      <c r="K55" s="77">
        <v>64</v>
      </c>
      <c r="L55" s="77">
        <v>8</v>
      </c>
      <c r="M55" s="77">
        <v>8</v>
      </c>
      <c r="N55" s="110">
        <f t="shared" si="17"/>
        <v>384</v>
      </c>
      <c r="O55" s="318">
        <v>5904951003545</v>
      </c>
      <c r="P55" s="460">
        <f t="shared" ref="P55:P57" si="19">IFERROR(R55*N55,"-")</f>
        <v>0</v>
      </c>
      <c r="Q55" s="269">
        <v>0</v>
      </c>
      <c r="R55" s="464">
        <f t="shared" ref="R55:R57" si="20">IFERROR(Q55/K55,"-")</f>
        <v>0</v>
      </c>
      <c r="S55" s="152"/>
      <c r="T55" s="254"/>
    </row>
    <row r="56" spans="1:47" ht="16.8" customHeight="1" x14ac:dyDescent="0.2">
      <c r="B56" s="292">
        <v>27</v>
      </c>
      <c r="C56" s="64" t="s">
        <v>377</v>
      </c>
      <c r="D56" s="404" t="s">
        <v>462</v>
      </c>
      <c r="E56" s="279">
        <v>30200045</v>
      </c>
      <c r="F56" s="445"/>
      <c r="G56" s="64" t="s">
        <v>641</v>
      </c>
      <c r="H56" s="108"/>
      <c r="I56" s="405" t="s">
        <v>261</v>
      </c>
      <c r="J56" s="272">
        <v>1</v>
      </c>
      <c r="K56" s="64">
        <f t="shared" ref="K56:K57" si="21">L56*M56</f>
        <v>90</v>
      </c>
      <c r="L56" s="77">
        <v>5</v>
      </c>
      <c r="M56" s="77">
        <v>18</v>
      </c>
      <c r="N56" s="110">
        <f t="shared" si="17"/>
        <v>90</v>
      </c>
      <c r="O56" s="318">
        <v>5904951003552</v>
      </c>
      <c r="P56" s="460">
        <f>IFERROR(R56*N56,"-")</f>
        <v>0</v>
      </c>
      <c r="Q56" s="269">
        <v>0</v>
      </c>
      <c r="R56" s="464">
        <f t="shared" si="20"/>
        <v>0</v>
      </c>
      <c r="S56" s="152"/>
      <c r="T56" s="254"/>
    </row>
    <row r="57" spans="1:47" ht="16.8" customHeight="1" thickBot="1" x14ac:dyDescent="0.25">
      <c r="B57" s="292">
        <v>28</v>
      </c>
      <c r="C57" s="64" t="s">
        <v>377</v>
      </c>
      <c r="D57" s="404" t="s">
        <v>463</v>
      </c>
      <c r="E57" s="279">
        <v>30200047</v>
      </c>
      <c r="F57" s="445"/>
      <c r="G57" s="77" t="s">
        <v>636</v>
      </c>
      <c r="H57" s="108"/>
      <c r="I57" s="405" t="s">
        <v>261</v>
      </c>
      <c r="J57" s="272">
        <v>1</v>
      </c>
      <c r="K57" s="64">
        <f t="shared" si="21"/>
        <v>65</v>
      </c>
      <c r="L57" s="77">
        <v>5</v>
      </c>
      <c r="M57" s="77">
        <v>13</v>
      </c>
      <c r="N57" s="110">
        <f t="shared" si="17"/>
        <v>65</v>
      </c>
      <c r="O57" s="318">
        <v>5904951003569</v>
      </c>
      <c r="P57" s="460">
        <f t="shared" si="19"/>
        <v>0</v>
      </c>
      <c r="Q57" s="269">
        <v>0</v>
      </c>
      <c r="R57" s="464">
        <f t="shared" si="20"/>
        <v>0</v>
      </c>
      <c r="S57" s="152"/>
      <c r="T57" s="254"/>
    </row>
    <row r="58" spans="1:47" ht="16.8" customHeight="1" x14ac:dyDescent="0.2">
      <c r="B58" s="78"/>
      <c r="C58" s="79" t="s">
        <v>5</v>
      </c>
      <c r="D58" s="79" t="s">
        <v>672</v>
      </c>
      <c r="E58" s="194"/>
      <c r="F58" s="153"/>
      <c r="G58" s="234"/>
      <c r="H58" s="275"/>
      <c r="I58" s="401"/>
      <c r="J58" s="274"/>
      <c r="K58" s="234"/>
      <c r="L58" s="234"/>
      <c r="M58" s="234"/>
      <c r="N58" s="275"/>
      <c r="O58" s="438"/>
      <c r="P58" s="457"/>
      <c r="Q58" s="270"/>
      <c r="R58" s="465"/>
      <c r="S58" s="152"/>
      <c r="T58" s="254"/>
    </row>
    <row r="59" spans="1:47" ht="16.8" customHeight="1" x14ac:dyDescent="0.2">
      <c r="B59" s="292">
        <v>29</v>
      </c>
      <c r="C59" s="64" t="s">
        <v>377</v>
      </c>
      <c r="D59" s="404" t="s">
        <v>465</v>
      </c>
      <c r="E59" s="279">
        <v>30200048</v>
      </c>
      <c r="F59" s="272"/>
      <c r="G59" s="64" t="s">
        <v>641</v>
      </c>
      <c r="H59" s="108"/>
      <c r="I59" s="405" t="s">
        <v>261</v>
      </c>
      <c r="J59" s="272">
        <v>1</v>
      </c>
      <c r="K59" s="64">
        <f t="shared" ref="K59:K60" si="22">L59*M59</f>
        <v>90</v>
      </c>
      <c r="L59" s="77">
        <v>5</v>
      </c>
      <c r="M59" s="77">
        <v>18</v>
      </c>
      <c r="N59" s="110">
        <f t="shared" si="17"/>
        <v>90</v>
      </c>
      <c r="O59" s="318">
        <v>5904951003583</v>
      </c>
      <c r="P59" s="460">
        <f>IFERROR(R59*N59,"-")</f>
        <v>0</v>
      </c>
      <c r="Q59" s="269">
        <v>0</v>
      </c>
      <c r="R59" s="464">
        <f t="shared" ref="R59" si="23">IFERROR(Q59/K59,"-")</f>
        <v>0</v>
      </c>
      <c r="S59" s="152"/>
      <c r="T59" s="169"/>
    </row>
    <row r="60" spans="1:47" ht="16.8" customHeight="1" thickBot="1" x14ac:dyDescent="0.25">
      <c r="B60" s="292">
        <v>30</v>
      </c>
      <c r="C60" s="64" t="s">
        <v>377</v>
      </c>
      <c r="D60" s="404" t="s">
        <v>466</v>
      </c>
      <c r="E60" s="279">
        <v>30200049</v>
      </c>
      <c r="F60" s="272"/>
      <c r="G60" s="77" t="s">
        <v>636</v>
      </c>
      <c r="H60" s="108"/>
      <c r="I60" s="405" t="s">
        <v>261</v>
      </c>
      <c r="J60" s="272">
        <v>1</v>
      </c>
      <c r="K60" s="64">
        <f t="shared" si="22"/>
        <v>65</v>
      </c>
      <c r="L60" s="77">
        <v>5</v>
      </c>
      <c r="M60" s="77">
        <v>13</v>
      </c>
      <c r="N60" s="110">
        <f t="shared" si="17"/>
        <v>65</v>
      </c>
      <c r="O60" s="318">
        <v>5904951003590</v>
      </c>
      <c r="P60" s="460">
        <f t="shared" ref="P60:P65" si="24">IFERROR(R60*N60,"-")</f>
        <v>0</v>
      </c>
      <c r="Q60" s="269">
        <v>0</v>
      </c>
      <c r="R60" s="464">
        <f t="shared" ref="R60:R65" si="25">IFERROR(Q60/K60,"-")</f>
        <v>0</v>
      </c>
      <c r="S60" s="172"/>
      <c r="T60" s="169"/>
    </row>
    <row r="61" spans="1:47" ht="16.8" customHeight="1" x14ac:dyDescent="0.2">
      <c r="B61" s="78"/>
      <c r="C61" s="79"/>
      <c r="D61" s="79" t="s">
        <v>467</v>
      </c>
      <c r="E61" s="194"/>
      <c r="F61" s="153"/>
      <c r="G61" s="88"/>
      <c r="H61" s="105"/>
      <c r="I61" s="446"/>
      <c r="J61" s="447"/>
      <c r="K61" s="88"/>
      <c r="L61" s="88"/>
      <c r="M61" s="88"/>
      <c r="N61" s="275"/>
      <c r="O61" s="438"/>
      <c r="P61" s="457"/>
      <c r="Q61" s="270"/>
      <c r="R61" s="465"/>
      <c r="S61" s="172"/>
      <c r="T61" s="169"/>
    </row>
    <row r="62" spans="1:47" ht="16.8" customHeight="1" thickBot="1" x14ac:dyDescent="0.25">
      <c r="B62" s="453">
        <v>31</v>
      </c>
      <c r="C62" s="64" t="s">
        <v>669</v>
      </c>
      <c r="D62" s="448" t="s">
        <v>409</v>
      </c>
      <c r="E62" s="279">
        <v>30200087</v>
      </c>
      <c r="F62" s="272"/>
      <c r="G62" s="449" t="s">
        <v>638</v>
      </c>
      <c r="H62" s="300"/>
      <c r="I62" s="405" t="s">
        <v>261</v>
      </c>
      <c r="J62" s="445">
        <v>1</v>
      </c>
      <c r="K62" s="64">
        <f>L62*M62</f>
        <v>65</v>
      </c>
      <c r="L62" s="449">
        <v>5</v>
      </c>
      <c r="M62" s="449">
        <v>13</v>
      </c>
      <c r="N62" s="110">
        <f t="shared" si="17"/>
        <v>65</v>
      </c>
      <c r="O62" s="318">
        <v>5904951005839</v>
      </c>
      <c r="P62" s="460">
        <f t="shared" ref="P62" si="26">IFERROR(R62*N62,"-")</f>
        <v>0</v>
      </c>
      <c r="Q62" s="269">
        <v>0</v>
      </c>
      <c r="R62" s="464">
        <f t="shared" ref="R62" si="27">IFERROR(Q62/K62,"-")</f>
        <v>0</v>
      </c>
      <c r="S62" s="172"/>
      <c r="T62" s="169"/>
    </row>
    <row r="63" spans="1:47" ht="16.8" customHeight="1" x14ac:dyDescent="0.2">
      <c r="B63" s="78"/>
      <c r="C63" s="79"/>
      <c r="D63" s="79" t="s">
        <v>468</v>
      </c>
      <c r="E63" s="194"/>
      <c r="F63" s="153"/>
      <c r="G63" s="88"/>
      <c r="H63" s="105"/>
      <c r="I63" s="446"/>
      <c r="J63" s="447"/>
      <c r="K63" s="88"/>
      <c r="L63" s="88"/>
      <c r="M63" s="88"/>
      <c r="N63" s="275"/>
      <c r="O63" s="438"/>
      <c r="P63" s="457"/>
      <c r="Q63" s="270"/>
      <c r="R63" s="465"/>
      <c r="S63" s="172"/>
      <c r="T63" s="169"/>
    </row>
    <row r="64" spans="1:47" ht="16.8" customHeight="1" x14ac:dyDescent="0.2">
      <c r="B64" s="453">
        <v>32</v>
      </c>
      <c r="C64" s="64" t="s">
        <v>669</v>
      </c>
      <c r="D64" s="448" t="s">
        <v>469</v>
      </c>
      <c r="E64" s="279">
        <v>30200056</v>
      </c>
      <c r="F64" s="272"/>
      <c r="G64" s="449" t="s">
        <v>642</v>
      </c>
      <c r="H64" s="300"/>
      <c r="I64" s="405" t="s">
        <v>261</v>
      </c>
      <c r="J64" s="445">
        <v>1</v>
      </c>
      <c r="K64" s="64">
        <f t="shared" ref="K64:K65" si="28">L64*M64</f>
        <v>460</v>
      </c>
      <c r="L64" s="449">
        <v>10</v>
      </c>
      <c r="M64" s="449">
        <v>46</v>
      </c>
      <c r="N64" s="110">
        <f t="shared" si="17"/>
        <v>460</v>
      </c>
      <c r="O64" s="318">
        <v>5904951004870</v>
      </c>
      <c r="P64" s="460">
        <f t="shared" ref="P64" si="29">IFERROR(R64*N64,"-")</f>
        <v>0</v>
      </c>
      <c r="Q64" s="269">
        <v>0</v>
      </c>
      <c r="R64" s="464">
        <f t="shared" ref="R64" si="30">IFERROR(Q64/K64,"-")</f>
        <v>0</v>
      </c>
      <c r="S64" s="172"/>
      <c r="T64" s="169"/>
    </row>
    <row r="65" spans="2:20" ht="16.8" customHeight="1" thickBot="1" x14ac:dyDescent="0.25">
      <c r="B65" s="293">
        <v>33</v>
      </c>
      <c r="C65" s="64" t="s">
        <v>669</v>
      </c>
      <c r="D65" s="423" t="s">
        <v>470</v>
      </c>
      <c r="E65" s="279">
        <v>30200057</v>
      </c>
      <c r="F65" s="272"/>
      <c r="G65" s="86" t="s">
        <v>643</v>
      </c>
      <c r="H65" s="109"/>
      <c r="I65" s="405" t="s">
        <v>261</v>
      </c>
      <c r="J65" s="278">
        <v>1</v>
      </c>
      <c r="K65" s="64">
        <f t="shared" si="28"/>
        <v>154</v>
      </c>
      <c r="L65" s="425">
        <v>7</v>
      </c>
      <c r="M65" s="86">
        <v>22</v>
      </c>
      <c r="N65" s="110">
        <f t="shared" si="17"/>
        <v>154</v>
      </c>
      <c r="O65" s="318">
        <v>5904951004887</v>
      </c>
      <c r="P65" s="460">
        <f t="shared" si="24"/>
        <v>0</v>
      </c>
      <c r="Q65" s="269">
        <v>0</v>
      </c>
      <c r="R65" s="464">
        <f t="shared" si="25"/>
        <v>0</v>
      </c>
      <c r="S65" s="172"/>
      <c r="T65" s="169"/>
    </row>
    <row r="66" spans="2:20" ht="16.8" customHeight="1" x14ac:dyDescent="0.2">
      <c r="B66" s="78"/>
      <c r="C66" s="79"/>
      <c r="D66" s="79" t="s">
        <v>474</v>
      </c>
      <c r="E66" s="194"/>
      <c r="F66" s="153"/>
      <c r="G66" s="88"/>
      <c r="H66" s="105"/>
      <c r="I66" s="446"/>
      <c r="J66" s="447"/>
      <c r="K66" s="88"/>
      <c r="L66" s="88"/>
      <c r="M66" s="88"/>
      <c r="N66" s="275"/>
      <c r="O66" s="438"/>
      <c r="P66" s="457"/>
      <c r="Q66" s="270"/>
      <c r="R66" s="465"/>
      <c r="S66" s="172"/>
      <c r="T66" s="169"/>
    </row>
    <row r="67" spans="2:20" ht="16.8" customHeight="1" thickBot="1" x14ac:dyDescent="0.25">
      <c r="B67" s="453">
        <v>34</v>
      </c>
      <c r="C67" s="64" t="s">
        <v>669</v>
      </c>
      <c r="D67" s="448" t="s">
        <v>475</v>
      </c>
      <c r="E67" s="279">
        <v>30200012</v>
      </c>
      <c r="F67" s="272"/>
      <c r="G67" s="449" t="s">
        <v>642</v>
      </c>
      <c r="H67" s="300"/>
      <c r="I67" s="405" t="s">
        <v>261</v>
      </c>
      <c r="J67" s="445">
        <v>1</v>
      </c>
      <c r="K67" s="64">
        <f>L67*M67</f>
        <v>285</v>
      </c>
      <c r="L67" s="449">
        <v>19</v>
      </c>
      <c r="M67" s="449">
        <v>15</v>
      </c>
      <c r="N67" s="110">
        <f t="shared" si="17"/>
        <v>285</v>
      </c>
      <c r="O67" s="318">
        <v>5904951001558</v>
      </c>
      <c r="P67" s="462">
        <f>IFERROR(R67*N67,"-")</f>
        <v>0</v>
      </c>
      <c r="Q67" s="269">
        <v>0</v>
      </c>
      <c r="R67" s="464">
        <f t="shared" ref="R67" si="31">IFERROR(Q67/K67,"-")</f>
        <v>0</v>
      </c>
      <c r="S67" s="172"/>
      <c r="T67" s="169"/>
    </row>
    <row r="68" spans="2:20" ht="16.8" customHeight="1" x14ac:dyDescent="0.2">
      <c r="B68" s="78"/>
      <c r="C68" s="79"/>
      <c r="D68" s="79" t="s">
        <v>471</v>
      </c>
      <c r="E68" s="194"/>
      <c r="F68" s="153"/>
      <c r="G68" s="88"/>
      <c r="H68" s="105"/>
      <c r="I68" s="446"/>
      <c r="J68" s="447"/>
      <c r="K68" s="88"/>
      <c r="L68" s="88"/>
      <c r="M68" s="88"/>
      <c r="N68" s="275"/>
      <c r="O68" s="438"/>
      <c r="P68" s="463"/>
      <c r="Q68" s="270"/>
      <c r="R68" s="465"/>
      <c r="S68" s="172"/>
      <c r="T68" s="169"/>
    </row>
    <row r="69" spans="2:20" ht="16.8" customHeight="1" thickBot="1" x14ac:dyDescent="0.25">
      <c r="B69" s="453">
        <v>35</v>
      </c>
      <c r="C69" s="64" t="s">
        <v>669</v>
      </c>
      <c r="D69" s="448" t="s">
        <v>472</v>
      </c>
      <c r="E69" s="279">
        <v>30200039</v>
      </c>
      <c r="F69" s="272"/>
      <c r="G69" s="449" t="s">
        <v>642</v>
      </c>
      <c r="H69" s="300"/>
      <c r="I69" s="405" t="s">
        <v>261</v>
      </c>
      <c r="J69" s="445">
        <v>1</v>
      </c>
      <c r="K69" s="64">
        <f t="shared" ref="K69" si="32">L69*M69</f>
        <v>285</v>
      </c>
      <c r="L69" s="449">
        <v>19</v>
      </c>
      <c r="M69" s="449">
        <v>15</v>
      </c>
      <c r="N69" s="110">
        <f t="shared" si="17"/>
        <v>285</v>
      </c>
      <c r="O69" s="318">
        <v>5904951003262</v>
      </c>
      <c r="P69" s="462">
        <f t="shared" ref="P69" si="33">IFERROR(R69*N69,"-")</f>
        <v>0</v>
      </c>
      <c r="Q69" s="269">
        <v>0</v>
      </c>
      <c r="R69" s="464">
        <f t="shared" ref="R69" si="34">IFERROR(Q69/K69,"-")</f>
        <v>0</v>
      </c>
      <c r="S69" s="172"/>
      <c r="T69" s="169"/>
    </row>
    <row r="70" spans="2:20" ht="16.8" customHeight="1" x14ac:dyDescent="0.2">
      <c r="B70" s="78"/>
      <c r="C70" s="79"/>
      <c r="D70" s="79" t="s">
        <v>476</v>
      </c>
      <c r="E70" s="194"/>
      <c r="F70" s="153"/>
      <c r="G70" s="88"/>
      <c r="H70" s="105"/>
      <c r="I70" s="446"/>
      <c r="J70" s="447"/>
      <c r="K70" s="88"/>
      <c r="L70" s="88"/>
      <c r="M70" s="88"/>
      <c r="N70" s="275"/>
      <c r="O70" s="438"/>
      <c r="P70" s="463"/>
      <c r="Q70" s="270"/>
      <c r="R70" s="465"/>
      <c r="S70" s="172"/>
      <c r="T70" s="169"/>
    </row>
    <row r="71" spans="2:20" ht="16.8" customHeight="1" thickBot="1" x14ac:dyDescent="0.25">
      <c r="B71" s="453">
        <v>36</v>
      </c>
      <c r="C71" s="64" t="s">
        <v>669</v>
      </c>
      <c r="D71" s="448" t="s">
        <v>477</v>
      </c>
      <c r="E71" s="279">
        <v>30200014</v>
      </c>
      <c r="F71" s="272"/>
      <c r="G71" s="449" t="s">
        <v>642</v>
      </c>
      <c r="H71" s="300"/>
      <c r="I71" s="405" t="s">
        <v>261</v>
      </c>
      <c r="J71" s="445">
        <v>1</v>
      </c>
      <c r="K71" s="64">
        <f>L71*M71</f>
        <v>195</v>
      </c>
      <c r="L71" s="449">
        <v>13</v>
      </c>
      <c r="M71" s="449">
        <v>15</v>
      </c>
      <c r="N71" s="110">
        <f t="shared" si="17"/>
        <v>195</v>
      </c>
      <c r="O71" s="318">
        <v>5904951001596</v>
      </c>
      <c r="P71" s="462">
        <f t="shared" ref="P71" si="35">IFERROR(R71*N71,"-")</f>
        <v>0</v>
      </c>
      <c r="Q71" s="269">
        <v>0</v>
      </c>
      <c r="R71" s="464">
        <f t="shared" ref="R71" si="36">IFERROR(Q71/K71,"-")</f>
        <v>0</v>
      </c>
      <c r="S71" s="172"/>
      <c r="T71" s="169"/>
    </row>
    <row r="72" spans="2:20" ht="16.8" customHeight="1" x14ac:dyDescent="0.2">
      <c r="B72" s="78"/>
      <c r="C72" s="79" t="s">
        <v>5</v>
      </c>
      <c r="D72" s="79" t="s">
        <v>478</v>
      </c>
      <c r="E72" s="194"/>
      <c r="F72" s="153"/>
      <c r="G72" s="88"/>
      <c r="H72" s="105"/>
      <c r="I72" s="446"/>
      <c r="J72" s="447"/>
      <c r="K72" s="88"/>
      <c r="L72" s="88"/>
      <c r="M72" s="88"/>
      <c r="N72" s="275"/>
      <c r="O72" s="438"/>
      <c r="P72" s="463"/>
      <c r="Q72" s="270"/>
      <c r="R72" s="465"/>
      <c r="S72" s="172"/>
      <c r="T72" s="169"/>
    </row>
    <row r="73" spans="2:20" ht="16.8" customHeight="1" x14ac:dyDescent="0.2">
      <c r="B73" s="210">
        <v>37</v>
      </c>
      <c r="C73" s="225" t="s">
        <v>377</v>
      </c>
      <c r="D73" s="404" t="s">
        <v>479</v>
      </c>
      <c r="E73" s="279">
        <v>30200015</v>
      </c>
      <c r="F73" s="272"/>
      <c r="G73" s="77" t="s">
        <v>642</v>
      </c>
      <c r="H73" s="108"/>
      <c r="I73" s="405" t="s">
        <v>261</v>
      </c>
      <c r="J73" s="272">
        <v>1</v>
      </c>
      <c r="K73" s="77">
        <f t="shared" ref="K73:K75" si="37">L73*M73</f>
        <v>195</v>
      </c>
      <c r="L73" s="77">
        <v>13</v>
      </c>
      <c r="M73" s="77">
        <v>15</v>
      </c>
      <c r="N73" s="108">
        <f t="shared" si="17"/>
        <v>195</v>
      </c>
      <c r="O73" s="317">
        <v>5904951001602</v>
      </c>
      <c r="P73" s="462">
        <f t="shared" ref="P73:P74" si="38">IFERROR(R73*N73,"-")</f>
        <v>0</v>
      </c>
      <c r="Q73" s="269">
        <v>0</v>
      </c>
      <c r="R73" s="464">
        <f t="shared" ref="R73:R74" si="39">IFERROR(Q73/K73,"-")</f>
        <v>0</v>
      </c>
      <c r="S73" s="152"/>
      <c r="T73" s="169"/>
    </row>
    <row r="74" spans="2:20" ht="16.8" customHeight="1" x14ac:dyDescent="0.2">
      <c r="B74" s="210">
        <v>38</v>
      </c>
      <c r="C74" s="225" t="s">
        <v>377</v>
      </c>
      <c r="D74" s="404" t="s">
        <v>480</v>
      </c>
      <c r="E74" s="279">
        <v>30200016</v>
      </c>
      <c r="F74" s="272"/>
      <c r="G74" s="77" t="s">
        <v>642</v>
      </c>
      <c r="H74" s="108"/>
      <c r="I74" s="405" t="s">
        <v>261</v>
      </c>
      <c r="J74" s="272">
        <v>1</v>
      </c>
      <c r="K74" s="77">
        <f t="shared" si="37"/>
        <v>195</v>
      </c>
      <c r="L74" s="77">
        <v>13</v>
      </c>
      <c r="M74" s="77">
        <v>15</v>
      </c>
      <c r="N74" s="108">
        <f t="shared" si="17"/>
        <v>195</v>
      </c>
      <c r="O74" s="317">
        <v>5904951001619</v>
      </c>
      <c r="P74" s="462">
        <f t="shared" si="38"/>
        <v>0</v>
      </c>
      <c r="Q74" s="269">
        <v>0</v>
      </c>
      <c r="R74" s="464">
        <f t="shared" si="39"/>
        <v>0</v>
      </c>
      <c r="S74" s="152"/>
      <c r="T74" s="169"/>
    </row>
    <row r="75" spans="2:20" ht="16.8" customHeight="1" thickBot="1" x14ac:dyDescent="0.25">
      <c r="B75" s="212">
        <v>39</v>
      </c>
      <c r="C75" s="450" t="s">
        <v>377</v>
      </c>
      <c r="D75" s="423" t="s">
        <v>481</v>
      </c>
      <c r="E75" s="279">
        <v>30200022</v>
      </c>
      <c r="F75" s="278"/>
      <c r="G75" s="86" t="s">
        <v>642</v>
      </c>
      <c r="H75" s="109"/>
      <c r="I75" s="424" t="s">
        <v>261</v>
      </c>
      <c r="J75" s="278">
        <v>1</v>
      </c>
      <c r="K75" s="86">
        <f t="shared" si="37"/>
        <v>195</v>
      </c>
      <c r="L75" s="86">
        <v>13</v>
      </c>
      <c r="M75" s="86">
        <v>15</v>
      </c>
      <c r="N75" s="109">
        <f t="shared" si="17"/>
        <v>195</v>
      </c>
      <c r="O75" s="451">
        <v>5904951001831</v>
      </c>
      <c r="P75" s="462">
        <f t="shared" ref="P75" si="40">IFERROR(R75*N75,"-")</f>
        <v>0</v>
      </c>
      <c r="Q75" s="319">
        <v>0</v>
      </c>
      <c r="R75" s="468">
        <f t="shared" ref="R75" si="41">IFERROR(Q75/K75,"-")</f>
        <v>0</v>
      </c>
      <c r="S75" s="152"/>
      <c r="T75" s="169"/>
    </row>
    <row r="76" spans="2:20" x14ac:dyDescent="0.2">
      <c r="B76" s="156"/>
      <c r="C76" s="156"/>
      <c r="D76" s="157"/>
      <c r="E76" s="263"/>
      <c r="F76" s="154"/>
      <c r="G76" s="158"/>
      <c r="H76" s="158"/>
      <c r="I76" s="158"/>
      <c r="J76" s="158"/>
      <c r="K76" s="158"/>
      <c r="L76" s="158"/>
      <c r="M76" s="158"/>
      <c r="N76" s="159"/>
      <c r="O76" s="159"/>
      <c r="P76" s="159"/>
      <c r="Q76" s="160"/>
      <c r="R76" s="152"/>
      <c r="S76" s="152"/>
      <c r="T76" s="152"/>
    </row>
    <row r="81" spans="1:63" s="6" customFormat="1" x14ac:dyDescent="0.2">
      <c r="A81" s="154"/>
      <c r="B81" s="161"/>
      <c r="C81" s="161"/>
      <c r="D81" s="154"/>
      <c r="E81" s="264"/>
      <c r="F81" s="162"/>
      <c r="G81" s="162"/>
      <c r="H81" s="162"/>
      <c r="I81" s="162"/>
      <c r="J81" s="162"/>
      <c r="K81" s="162"/>
      <c r="L81" s="162"/>
      <c r="M81" s="162"/>
      <c r="N81" s="163"/>
      <c r="O81" s="163"/>
      <c r="P81" s="163"/>
      <c r="Q81" s="164"/>
      <c r="R81" s="164"/>
      <c r="S81" s="15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</row>
    <row r="99" spans="1:63" s="6" customFormat="1" x14ac:dyDescent="0.2">
      <c r="A99" s="154"/>
      <c r="B99" s="161"/>
      <c r="C99" s="161"/>
      <c r="D99" s="154"/>
      <c r="E99" s="264"/>
      <c r="F99" s="162"/>
      <c r="G99" s="162"/>
      <c r="H99" s="162"/>
      <c r="I99" s="162"/>
      <c r="J99" s="162"/>
      <c r="K99" s="162"/>
      <c r="L99" s="162"/>
      <c r="M99" s="162"/>
      <c r="N99" s="163"/>
      <c r="O99" s="163"/>
      <c r="P99" s="163"/>
      <c r="Q99" s="164"/>
      <c r="R99" s="164"/>
      <c r="S99" s="15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</row>
    <row r="103" spans="1:63" x14ac:dyDescent="0.2">
      <c r="B103" s="154"/>
      <c r="C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</row>
    <row r="110" spans="1:63" x14ac:dyDescent="0.2">
      <c r="B110" s="154"/>
      <c r="C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</row>
    <row r="114" spans="1:63" x14ac:dyDescent="0.2">
      <c r="B114" s="154"/>
      <c r="C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</row>
    <row r="115" spans="1:63" x14ac:dyDescent="0.2">
      <c r="B115" s="154"/>
      <c r="C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</row>
    <row r="116" spans="1:63" x14ac:dyDescent="0.2">
      <c r="B116" s="154"/>
      <c r="C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</row>
    <row r="117" spans="1:63" x14ac:dyDescent="0.2">
      <c r="B117" s="154"/>
      <c r="C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</row>
    <row r="120" spans="1:63" x14ac:dyDescent="0.2">
      <c r="B120" s="154"/>
      <c r="C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</row>
    <row r="122" spans="1:63" s="6" customFormat="1" x14ac:dyDescent="0.2">
      <c r="A122" s="154"/>
      <c r="B122" s="154"/>
      <c r="C122" s="154"/>
      <c r="D122" s="154"/>
      <c r="E122" s="26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64"/>
      <c r="R122" s="164"/>
      <c r="S122" s="15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</row>
    <row r="126" spans="1:63" s="6" customFormat="1" x14ac:dyDescent="0.2">
      <c r="A126" s="154"/>
      <c r="B126" s="161"/>
      <c r="C126" s="161"/>
      <c r="D126" s="154"/>
      <c r="E126" s="264"/>
      <c r="F126" s="162"/>
      <c r="G126" s="162"/>
      <c r="H126" s="162"/>
      <c r="I126" s="162"/>
      <c r="J126" s="162"/>
      <c r="K126" s="162"/>
      <c r="L126" s="162"/>
      <c r="M126" s="162"/>
      <c r="N126" s="163"/>
      <c r="O126" s="163"/>
      <c r="P126" s="163"/>
      <c r="Q126" s="164"/>
      <c r="R126" s="164"/>
      <c r="S126" s="15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</row>
    <row r="135" spans="1:63" s="6" customFormat="1" x14ac:dyDescent="0.2">
      <c r="A135" s="154"/>
      <c r="B135" s="161"/>
      <c r="C135" s="161"/>
      <c r="D135" s="154"/>
      <c r="E135" s="264"/>
      <c r="F135" s="162"/>
      <c r="G135" s="162"/>
      <c r="H135" s="162"/>
      <c r="I135" s="162"/>
      <c r="J135" s="162"/>
      <c r="K135" s="162"/>
      <c r="L135" s="162"/>
      <c r="M135" s="162"/>
      <c r="N135" s="163"/>
      <c r="O135" s="163"/>
      <c r="P135" s="163"/>
      <c r="Q135" s="164"/>
      <c r="R135" s="164"/>
      <c r="S135" s="15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</row>
    <row r="139" spans="1:63" x14ac:dyDescent="0.2">
      <c r="B139" s="154"/>
      <c r="C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</row>
    <row r="158" spans="2:8" x14ac:dyDescent="0.2">
      <c r="B158" s="152"/>
      <c r="C158" s="546"/>
      <c r="D158" s="546"/>
      <c r="E158" s="546"/>
      <c r="F158" s="546"/>
      <c r="G158" s="546"/>
      <c r="H158" s="253"/>
    </row>
    <row r="159" spans="2:8" x14ac:dyDescent="0.2">
      <c r="D159" s="152"/>
      <c r="E159" s="265"/>
    </row>
    <row r="160" spans="2:8" ht="12" x14ac:dyDescent="0.25">
      <c r="D160" s="165"/>
      <c r="E160" s="266"/>
    </row>
    <row r="161" spans="1:63" x14ac:dyDescent="0.2">
      <c r="D161" s="166"/>
      <c r="E161" s="267"/>
    </row>
    <row r="162" spans="1:63" ht="13.8" x14ac:dyDescent="0.3">
      <c r="D162" s="142"/>
      <c r="E162" s="268"/>
    </row>
    <row r="167" spans="1:63" s="6" customFormat="1" x14ac:dyDescent="0.2">
      <c r="A167" s="154"/>
      <c r="B167" s="161"/>
      <c r="C167" s="161"/>
      <c r="D167" s="154"/>
      <c r="E167" s="264"/>
      <c r="F167" s="162"/>
      <c r="G167" s="162"/>
      <c r="H167" s="162"/>
      <c r="I167" s="162"/>
      <c r="J167" s="162"/>
      <c r="K167" s="162"/>
      <c r="L167" s="162"/>
      <c r="M167" s="162"/>
      <c r="N167" s="163"/>
      <c r="O167" s="163"/>
      <c r="P167" s="163"/>
      <c r="Q167" s="164"/>
      <c r="R167" s="164"/>
      <c r="S167" s="15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</row>
  </sheetData>
  <sheetProtection password="B9AE" sheet="1" objects="1" scenarios="1"/>
  <mergeCells count="29">
    <mergeCell ref="R2:R3"/>
    <mergeCell ref="O13:O14"/>
    <mergeCell ref="O12:R12"/>
    <mergeCell ref="Q7:Q8"/>
    <mergeCell ref="C158:G158"/>
    <mergeCell ref="M13:M14"/>
    <mergeCell ref="N13:N14"/>
    <mergeCell ref="P13:P14"/>
    <mergeCell ref="Q13:Q14"/>
    <mergeCell ref="F13:F14"/>
    <mergeCell ref="R13:R14"/>
    <mergeCell ref="G13:G14"/>
    <mergeCell ref="H13:H14"/>
    <mergeCell ref="I13:I14"/>
    <mergeCell ref="J13:J14"/>
    <mergeCell ref="K13:K14"/>
    <mergeCell ref="L13:L14"/>
    <mergeCell ref="B12:D12"/>
    <mergeCell ref="B13:B14"/>
    <mergeCell ref="C13:C14"/>
    <mergeCell ref="D13:D14"/>
    <mergeCell ref="E13:E14"/>
    <mergeCell ref="B1:Q1"/>
    <mergeCell ref="B6:C6"/>
    <mergeCell ref="B7:C7"/>
    <mergeCell ref="B8:C8"/>
    <mergeCell ref="O6:Q6"/>
    <mergeCell ref="B4:C4"/>
    <mergeCell ref="O2:Q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16:P69 R16:R69 P70:P75 R70:R7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zoomScale="80" zoomScaleNormal="80" workbookViewId="0">
      <selection activeCell="P21" sqref="P21"/>
    </sheetView>
  </sheetViews>
  <sheetFormatPr defaultRowHeight="13.8" x14ac:dyDescent="0.3"/>
  <cols>
    <col min="4" max="4" width="38.6640625" customWidth="1"/>
    <col min="5" max="6" width="36.6640625" customWidth="1"/>
    <col min="7" max="7" width="8.5546875" customWidth="1"/>
    <col min="10" max="10" width="40" customWidth="1"/>
    <col min="11" max="11" width="35.6640625" customWidth="1"/>
    <col min="12" max="12" width="35.6640625" style="258" customWidth="1"/>
  </cols>
  <sheetData>
    <row r="1" spans="2:12" ht="14.4" thickBot="1" x14ac:dyDescent="0.35"/>
    <row r="2" spans="2:12" x14ac:dyDescent="0.3">
      <c r="B2" s="522" t="s">
        <v>82</v>
      </c>
      <c r="C2" s="524" t="s">
        <v>0</v>
      </c>
      <c r="D2" s="530" t="s">
        <v>1</v>
      </c>
      <c r="E2" s="530" t="s">
        <v>513</v>
      </c>
      <c r="F2" s="530" t="s">
        <v>175</v>
      </c>
      <c r="H2" s="565" t="s">
        <v>82</v>
      </c>
      <c r="I2" s="567" t="s">
        <v>0</v>
      </c>
      <c r="J2" s="569" t="s">
        <v>1</v>
      </c>
      <c r="K2" s="530" t="s">
        <v>513</v>
      </c>
      <c r="L2" s="611" t="s">
        <v>175</v>
      </c>
    </row>
    <row r="3" spans="2:12" ht="14.4" thickBot="1" x14ac:dyDescent="0.35">
      <c r="B3" s="523"/>
      <c r="C3" s="525"/>
      <c r="D3" s="531"/>
      <c r="E3" s="531"/>
      <c r="F3" s="531"/>
      <c r="H3" s="566"/>
      <c r="I3" s="568"/>
      <c r="J3" s="570"/>
      <c r="K3" s="531"/>
      <c r="L3" s="612"/>
    </row>
    <row r="4" spans="2:12" x14ac:dyDescent="0.3">
      <c r="B4" s="211"/>
      <c r="C4" s="236"/>
      <c r="D4" s="98" t="s">
        <v>376</v>
      </c>
      <c r="E4" s="98"/>
      <c r="F4" s="98"/>
      <c r="H4" s="78"/>
      <c r="I4" s="79"/>
      <c r="J4" s="79" t="s">
        <v>376</v>
      </c>
      <c r="K4" s="79"/>
      <c r="L4" s="259"/>
    </row>
    <row r="5" spans="2:12" ht="16.2" customHeight="1" x14ac:dyDescent="0.3">
      <c r="B5" s="210">
        <v>1</v>
      </c>
      <c r="C5" s="61" t="s">
        <v>377</v>
      </c>
      <c r="D5" s="90" t="s">
        <v>371</v>
      </c>
      <c r="E5" s="90" t="s">
        <v>508</v>
      </c>
      <c r="F5" s="90" t="s">
        <v>541</v>
      </c>
      <c r="H5" s="75">
        <v>1</v>
      </c>
      <c r="I5" s="61" t="s">
        <v>377</v>
      </c>
      <c r="J5" s="239" t="s">
        <v>421</v>
      </c>
      <c r="K5" s="239" t="s">
        <v>421</v>
      </c>
      <c r="L5" s="260" t="s">
        <v>579</v>
      </c>
    </row>
    <row r="6" spans="2:12" ht="16.2" customHeight="1" thickBot="1" x14ac:dyDescent="0.35">
      <c r="B6" s="210">
        <v>2</v>
      </c>
      <c r="C6" s="61" t="s">
        <v>377</v>
      </c>
      <c r="D6" s="90" t="s">
        <v>371</v>
      </c>
      <c r="E6" s="90" t="s">
        <v>509</v>
      </c>
      <c r="F6" s="90" t="s">
        <v>542</v>
      </c>
      <c r="H6" s="75">
        <v>2</v>
      </c>
      <c r="I6" s="61" t="s">
        <v>377</v>
      </c>
      <c r="J6" s="239" t="s">
        <v>422</v>
      </c>
      <c r="K6" s="239" t="s">
        <v>514</v>
      </c>
      <c r="L6" s="260" t="s">
        <v>580</v>
      </c>
    </row>
    <row r="7" spans="2:12" ht="16.2" customHeight="1" x14ac:dyDescent="0.3">
      <c r="B7" s="210">
        <v>3</v>
      </c>
      <c r="C7" s="61" t="s">
        <v>377</v>
      </c>
      <c r="D7" s="90" t="s">
        <v>372</v>
      </c>
      <c r="E7" s="90" t="s">
        <v>510</v>
      </c>
      <c r="F7" s="90" t="s">
        <v>543</v>
      </c>
      <c r="H7" s="78"/>
      <c r="I7" s="79" t="s">
        <v>5</v>
      </c>
      <c r="J7" s="79" t="s">
        <v>430</v>
      </c>
      <c r="K7" s="79"/>
      <c r="L7" s="259"/>
    </row>
    <row r="8" spans="2:12" ht="16.2" customHeight="1" x14ac:dyDescent="0.3">
      <c r="B8" s="210">
        <v>4</v>
      </c>
      <c r="C8" s="61" t="s">
        <v>377</v>
      </c>
      <c r="D8" s="90" t="s">
        <v>373</v>
      </c>
      <c r="E8" s="90" t="s">
        <v>511</v>
      </c>
      <c r="F8" s="90" t="s">
        <v>544</v>
      </c>
      <c r="H8" s="81"/>
      <c r="I8" s="82" t="s">
        <v>5</v>
      </c>
      <c r="J8" s="82" t="s">
        <v>431</v>
      </c>
      <c r="K8" s="82"/>
      <c r="L8" s="261"/>
    </row>
    <row r="9" spans="2:12" ht="16.2" customHeight="1" x14ac:dyDescent="0.3">
      <c r="B9" s="210">
        <v>5</v>
      </c>
      <c r="C9" s="61" t="s">
        <v>377</v>
      </c>
      <c r="D9" s="90" t="s">
        <v>374</v>
      </c>
      <c r="E9" s="90" t="s">
        <v>512</v>
      </c>
      <c r="F9" s="90" t="s">
        <v>545</v>
      </c>
      <c r="H9" s="84">
        <v>3</v>
      </c>
      <c r="I9" s="76" t="s">
        <v>377</v>
      </c>
      <c r="J9" s="239" t="s">
        <v>423</v>
      </c>
      <c r="K9" s="239" t="s">
        <v>515</v>
      </c>
      <c r="L9" s="260" t="s">
        <v>581</v>
      </c>
    </row>
    <row r="10" spans="2:12" ht="16.2" customHeight="1" thickBot="1" x14ac:dyDescent="0.35">
      <c r="B10" s="210">
        <v>6</v>
      </c>
      <c r="C10" s="61" t="s">
        <v>377</v>
      </c>
      <c r="D10" s="90" t="s">
        <v>375</v>
      </c>
      <c r="E10" s="90" t="s">
        <v>375</v>
      </c>
      <c r="F10" s="90" t="s">
        <v>546</v>
      </c>
      <c r="H10" s="84">
        <v>4</v>
      </c>
      <c r="I10" s="76" t="s">
        <v>377</v>
      </c>
      <c r="J10" s="239" t="s">
        <v>424</v>
      </c>
      <c r="K10" s="239" t="s">
        <v>516</v>
      </c>
      <c r="L10" s="260" t="s">
        <v>582</v>
      </c>
    </row>
    <row r="11" spans="2:12" ht="16.2" customHeight="1" x14ac:dyDescent="0.3">
      <c r="B11" s="211"/>
      <c r="C11" s="236" t="s">
        <v>5</v>
      </c>
      <c r="D11" s="98" t="s">
        <v>378</v>
      </c>
      <c r="E11" s="98"/>
      <c r="F11" s="98"/>
      <c r="H11" s="84">
        <v>5</v>
      </c>
      <c r="I11" s="63" t="s">
        <v>377</v>
      </c>
      <c r="J11" s="241" t="s">
        <v>425</v>
      </c>
      <c r="K11" s="241" t="s">
        <v>517</v>
      </c>
      <c r="L11" s="260" t="s">
        <v>583</v>
      </c>
    </row>
    <row r="12" spans="2:12" ht="16.2" customHeight="1" x14ac:dyDescent="0.3">
      <c r="B12" s="210">
        <v>7</v>
      </c>
      <c r="C12" s="61" t="s">
        <v>377</v>
      </c>
      <c r="D12" s="90" t="s">
        <v>379</v>
      </c>
      <c r="E12" s="90" t="s">
        <v>503</v>
      </c>
      <c r="F12" s="90" t="s">
        <v>547</v>
      </c>
      <c r="H12" s="84">
        <v>6</v>
      </c>
      <c r="I12" s="63" t="s">
        <v>377</v>
      </c>
      <c r="J12" s="241" t="s">
        <v>426</v>
      </c>
      <c r="K12" s="241" t="s">
        <v>426</v>
      </c>
      <c r="L12" s="260" t="s">
        <v>584</v>
      </c>
    </row>
    <row r="13" spans="2:12" ht="16.2" customHeight="1" x14ac:dyDescent="0.3">
      <c r="B13" s="210">
        <v>8</v>
      </c>
      <c r="C13" s="61" t="s">
        <v>377</v>
      </c>
      <c r="D13" s="90" t="s">
        <v>380</v>
      </c>
      <c r="E13" s="90" t="s">
        <v>504</v>
      </c>
      <c r="F13" s="90" t="s">
        <v>548</v>
      </c>
      <c r="H13" s="84">
        <v>7</v>
      </c>
      <c r="I13" s="63" t="s">
        <v>377</v>
      </c>
      <c r="J13" s="241" t="s">
        <v>427</v>
      </c>
      <c r="K13" s="241" t="s">
        <v>427</v>
      </c>
      <c r="L13" s="260" t="s">
        <v>585</v>
      </c>
    </row>
    <row r="14" spans="2:12" ht="16.2" customHeight="1" x14ac:dyDescent="0.3">
      <c r="B14" s="210">
        <v>9</v>
      </c>
      <c r="C14" s="61" t="s">
        <v>377</v>
      </c>
      <c r="D14" s="90" t="s">
        <v>381</v>
      </c>
      <c r="E14" s="90" t="s">
        <v>505</v>
      </c>
      <c r="F14" s="90" t="s">
        <v>549</v>
      </c>
      <c r="H14" s="84">
        <v>8</v>
      </c>
      <c r="I14" s="63" t="s">
        <v>377</v>
      </c>
      <c r="J14" s="241" t="s">
        <v>428</v>
      </c>
      <c r="K14" s="241" t="s">
        <v>428</v>
      </c>
      <c r="L14" s="260" t="s">
        <v>586</v>
      </c>
    </row>
    <row r="15" spans="2:12" ht="16.2" customHeight="1" thickBot="1" x14ac:dyDescent="0.35">
      <c r="B15" s="210">
        <v>10</v>
      </c>
      <c r="C15" s="61" t="s">
        <v>377</v>
      </c>
      <c r="D15" s="90" t="s">
        <v>382</v>
      </c>
      <c r="E15" s="90" t="s">
        <v>506</v>
      </c>
      <c r="F15" s="90" t="s">
        <v>550</v>
      </c>
      <c r="H15" s="84">
        <v>9</v>
      </c>
      <c r="I15" s="63" t="s">
        <v>377</v>
      </c>
      <c r="J15" s="241" t="s">
        <v>429</v>
      </c>
      <c r="K15" s="241" t="s">
        <v>429</v>
      </c>
      <c r="L15" s="260" t="s">
        <v>587</v>
      </c>
    </row>
    <row r="16" spans="2:12" ht="16.2" customHeight="1" thickBot="1" x14ac:dyDescent="0.35">
      <c r="B16" s="210">
        <v>11</v>
      </c>
      <c r="C16" s="61" t="s">
        <v>377</v>
      </c>
      <c r="D16" s="90" t="s">
        <v>383</v>
      </c>
      <c r="E16" s="90" t="s">
        <v>507</v>
      </c>
      <c r="F16" s="90" t="s">
        <v>551</v>
      </c>
      <c r="H16" s="78"/>
      <c r="I16" s="79"/>
      <c r="J16" s="79" t="s">
        <v>432</v>
      </c>
      <c r="K16" s="79"/>
      <c r="L16" s="259"/>
    </row>
    <row r="17" spans="2:12" ht="16.2" customHeight="1" thickBot="1" x14ac:dyDescent="0.35">
      <c r="B17" s="211"/>
      <c r="C17" s="236" t="s">
        <v>5</v>
      </c>
      <c r="D17" s="98" t="s">
        <v>384</v>
      </c>
      <c r="E17" s="98"/>
      <c r="F17" s="98"/>
      <c r="H17" s="84">
        <v>10</v>
      </c>
      <c r="I17" s="63" t="s">
        <v>377</v>
      </c>
      <c r="J17" s="241" t="s">
        <v>433</v>
      </c>
      <c r="K17" s="241" t="s">
        <v>518</v>
      </c>
      <c r="L17" s="260" t="s">
        <v>588</v>
      </c>
    </row>
    <row r="18" spans="2:12" ht="16.2" customHeight="1" x14ac:dyDescent="0.3">
      <c r="B18" s="213">
        <v>12</v>
      </c>
      <c r="C18" s="61" t="s">
        <v>377</v>
      </c>
      <c r="D18" s="90" t="s">
        <v>385</v>
      </c>
      <c r="E18" s="90" t="s">
        <v>499</v>
      </c>
      <c r="F18" s="90" t="s">
        <v>552</v>
      </c>
      <c r="H18" s="78"/>
      <c r="I18" s="79"/>
      <c r="J18" s="79" t="s">
        <v>434</v>
      </c>
      <c r="K18" s="79"/>
      <c r="L18" s="259"/>
    </row>
    <row r="19" spans="2:12" ht="16.2" customHeight="1" thickBot="1" x14ac:dyDescent="0.35">
      <c r="B19" s="213">
        <v>13</v>
      </c>
      <c r="C19" s="61" t="s">
        <v>377</v>
      </c>
      <c r="D19" s="90" t="s">
        <v>386</v>
      </c>
      <c r="E19" s="90" t="s">
        <v>500</v>
      </c>
      <c r="F19" s="90" t="s">
        <v>553</v>
      </c>
      <c r="H19" s="84">
        <v>11</v>
      </c>
      <c r="I19" s="63" t="s">
        <v>377</v>
      </c>
      <c r="J19" s="241" t="s">
        <v>435</v>
      </c>
      <c r="K19" s="241" t="s">
        <v>519</v>
      </c>
      <c r="L19" s="260" t="s">
        <v>589</v>
      </c>
    </row>
    <row r="20" spans="2:12" ht="16.2" customHeight="1" x14ac:dyDescent="0.3">
      <c r="B20" s="213">
        <v>14</v>
      </c>
      <c r="C20" s="61" t="s">
        <v>377</v>
      </c>
      <c r="D20" s="90" t="s">
        <v>387</v>
      </c>
      <c r="E20" s="90" t="s">
        <v>501</v>
      </c>
      <c r="F20" s="90" t="s">
        <v>554</v>
      </c>
      <c r="H20" s="78"/>
      <c r="I20" s="79"/>
      <c r="J20" s="79" t="s">
        <v>436</v>
      </c>
      <c r="K20" s="79"/>
      <c r="L20" s="259"/>
    </row>
    <row r="21" spans="2:12" ht="16.2" customHeight="1" thickBot="1" x14ac:dyDescent="0.35">
      <c r="B21" s="213">
        <v>15</v>
      </c>
      <c r="C21" s="61" t="s">
        <v>377</v>
      </c>
      <c r="D21" s="90" t="s">
        <v>388</v>
      </c>
      <c r="E21" s="90" t="s">
        <v>502</v>
      </c>
      <c r="F21" s="90" t="s">
        <v>555</v>
      </c>
      <c r="H21" s="84">
        <v>12</v>
      </c>
      <c r="I21" s="63" t="s">
        <v>377</v>
      </c>
      <c r="J21" s="241" t="s">
        <v>437</v>
      </c>
      <c r="K21" s="241" t="s">
        <v>520</v>
      </c>
      <c r="L21" s="260" t="s">
        <v>590</v>
      </c>
    </row>
    <row r="22" spans="2:12" ht="16.2" customHeight="1" thickBot="1" x14ac:dyDescent="0.35">
      <c r="B22" s="211"/>
      <c r="C22" s="236"/>
      <c r="D22" s="98" t="s">
        <v>389</v>
      </c>
      <c r="E22" s="98"/>
      <c r="F22" s="98"/>
      <c r="H22" s="84">
        <v>13</v>
      </c>
      <c r="I22" s="63" t="s">
        <v>377</v>
      </c>
      <c r="J22" s="241" t="s">
        <v>438</v>
      </c>
      <c r="K22" s="241" t="s">
        <v>521</v>
      </c>
      <c r="L22" s="260" t="s">
        <v>591</v>
      </c>
    </row>
    <row r="23" spans="2:12" ht="16.2" customHeight="1" x14ac:dyDescent="0.3">
      <c r="B23" s="213">
        <v>16</v>
      </c>
      <c r="C23" s="64" t="s">
        <v>377</v>
      </c>
      <c r="D23" s="90" t="s">
        <v>390</v>
      </c>
      <c r="E23" s="90" t="s">
        <v>390</v>
      </c>
      <c r="F23" s="90" t="s">
        <v>556</v>
      </c>
      <c r="H23" s="78"/>
      <c r="I23" s="79" t="s">
        <v>5</v>
      </c>
      <c r="J23" s="79" t="s">
        <v>439</v>
      </c>
      <c r="K23" s="79"/>
      <c r="L23" s="259"/>
    </row>
    <row r="24" spans="2:12" ht="16.2" customHeight="1" x14ac:dyDescent="0.3">
      <c r="B24" s="213">
        <v>17</v>
      </c>
      <c r="C24" s="64" t="s">
        <v>377</v>
      </c>
      <c r="D24" s="90" t="s">
        <v>391</v>
      </c>
      <c r="E24" s="90" t="s">
        <v>497</v>
      </c>
      <c r="F24" s="90" t="s">
        <v>557</v>
      </c>
      <c r="H24" s="81"/>
      <c r="I24" s="82"/>
      <c r="J24" s="82" t="s">
        <v>440</v>
      </c>
      <c r="K24" s="82"/>
      <c r="L24" s="261"/>
    </row>
    <row r="25" spans="2:12" ht="16.2" customHeight="1" x14ac:dyDescent="0.3">
      <c r="B25" s="213">
        <v>18</v>
      </c>
      <c r="C25" s="64" t="s">
        <v>377</v>
      </c>
      <c r="D25" s="90" t="s">
        <v>392</v>
      </c>
      <c r="E25" s="90" t="s">
        <v>392</v>
      </c>
      <c r="F25" s="90" t="s">
        <v>558</v>
      </c>
      <c r="H25" s="84">
        <v>14</v>
      </c>
      <c r="I25" s="63" t="s">
        <v>377</v>
      </c>
      <c r="J25" s="241" t="s">
        <v>441</v>
      </c>
      <c r="K25" s="241" t="s">
        <v>522</v>
      </c>
      <c r="L25" s="260" t="s">
        <v>592</v>
      </c>
    </row>
    <row r="26" spans="2:12" ht="16.2" customHeight="1" thickBot="1" x14ac:dyDescent="0.35">
      <c r="B26" s="213">
        <v>19</v>
      </c>
      <c r="C26" s="64" t="s">
        <v>377</v>
      </c>
      <c r="D26" s="90" t="s">
        <v>393</v>
      </c>
      <c r="E26" s="90" t="s">
        <v>498</v>
      </c>
      <c r="F26" s="90" t="s">
        <v>559</v>
      </c>
      <c r="H26" s="229">
        <v>15</v>
      </c>
      <c r="I26" s="63" t="s">
        <v>377</v>
      </c>
      <c r="J26" s="241" t="s">
        <v>442</v>
      </c>
      <c r="K26" s="241" t="s">
        <v>523</v>
      </c>
      <c r="L26" s="260" t="s">
        <v>593</v>
      </c>
    </row>
    <row r="27" spans="2:12" ht="16.2" customHeight="1" x14ac:dyDescent="0.3">
      <c r="B27" s="211"/>
      <c r="C27" s="236"/>
      <c r="D27" s="98" t="s">
        <v>394</v>
      </c>
      <c r="E27" s="98"/>
      <c r="F27" s="98"/>
      <c r="H27" s="81"/>
      <c r="I27" s="82"/>
      <c r="J27" s="82" t="s">
        <v>443</v>
      </c>
      <c r="K27" s="82"/>
      <c r="L27" s="261"/>
    </row>
    <row r="28" spans="2:12" ht="16.2" customHeight="1" x14ac:dyDescent="0.3">
      <c r="B28" s="115"/>
      <c r="C28" s="62"/>
      <c r="D28" s="89" t="s">
        <v>395</v>
      </c>
      <c r="E28" s="89"/>
      <c r="F28" s="89"/>
      <c r="H28" s="229">
        <v>16</v>
      </c>
      <c r="I28" s="63" t="s">
        <v>377</v>
      </c>
      <c r="J28" s="241" t="s">
        <v>444</v>
      </c>
      <c r="K28" s="241" t="s">
        <v>444</v>
      </c>
      <c r="L28" s="260" t="s">
        <v>594</v>
      </c>
    </row>
    <row r="29" spans="2:12" ht="16.2" customHeight="1" x14ac:dyDescent="0.3">
      <c r="B29" s="216">
        <v>20</v>
      </c>
      <c r="C29" s="63" t="s">
        <v>377</v>
      </c>
      <c r="D29" s="217" t="s">
        <v>396</v>
      </c>
      <c r="E29" s="217" t="s">
        <v>496</v>
      </c>
      <c r="F29" s="90" t="s">
        <v>560</v>
      </c>
      <c r="H29" s="81"/>
      <c r="I29" s="82"/>
      <c r="J29" s="82" t="s">
        <v>445</v>
      </c>
      <c r="K29" s="82"/>
      <c r="L29" s="261"/>
    </row>
    <row r="30" spans="2:12" ht="16.2" customHeight="1" x14ac:dyDescent="0.3">
      <c r="B30" s="216">
        <v>21</v>
      </c>
      <c r="C30" s="63" t="s">
        <v>377</v>
      </c>
      <c r="D30" s="217" t="s">
        <v>397</v>
      </c>
      <c r="E30" s="217" t="s">
        <v>495</v>
      </c>
      <c r="F30" s="90" t="s">
        <v>561</v>
      </c>
      <c r="H30" s="84">
        <v>17</v>
      </c>
      <c r="I30" s="63" t="s">
        <v>377</v>
      </c>
      <c r="J30" s="241" t="s">
        <v>447</v>
      </c>
      <c r="K30" s="241" t="s">
        <v>524</v>
      </c>
      <c r="L30" s="260" t="s">
        <v>595</v>
      </c>
    </row>
    <row r="31" spans="2:12" ht="16.2" customHeight="1" x14ac:dyDescent="0.3">
      <c r="B31" s="216">
        <v>22</v>
      </c>
      <c r="C31" s="63" t="s">
        <v>377</v>
      </c>
      <c r="D31" s="217" t="s">
        <v>398</v>
      </c>
      <c r="E31" s="217" t="s">
        <v>494</v>
      </c>
      <c r="F31" s="90" t="s">
        <v>562</v>
      </c>
      <c r="H31" s="229">
        <v>18</v>
      </c>
      <c r="I31" s="63" t="s">
        <v>377</v>
      </c>
      <c r="J31" s="241" t="s">
        <v>446</v>
      </c>
      <c r="K31" s="241" t="s">
        <v>525</v>
      </c>
      <c r="L31" s="260" t="s">
        <v>596</v>
      </c>
    </row>
    <row r="32" spans="2:12" ht="16.2" customHeight="1" x14ac:dyDescent="0.3">
      <c r="B32" s="115"/>
      <c r="C32" s="62"/>
      <c r="D32" s="89" t="s">
        <v>399</v>
      </c>
      <c r="E32" s="89"/>
      <c r="F32" s="89"/>
      <c r="H32" s="81"/>
      <c r="I32" s="82"/>
      <c r="J32" s="82" t="s">
        <v>448</v>
      </c>
      <c r="K32" s="82"/>
      <c r="L32" s="261"/>
    </row>
    <row r="33" spans="2:12" ht="16.2" customHeight="1" x14ac:dyDescent="0.3">
      <c r="B33" s="213">
        <v>23</v>
      </c>
      <c r="C33" s="63" t="s">
        <v>377</v>
      </c>
      <c r="D33" s="95" t="s">
        <v>400</v>
      </c>
      <c r="E33" s="95" t="s">
        <v>490</v>
      </c>
      <c r="F33" s="90" t="s">
        <v>563</v>
      </c>
      <c r="H33" s="84">
        <v>19</v>
      </c>
      <c r="I33" s="63" t="s">
        <v>377</v>
      </c>
      <c r="J33" s="241" t="s">
        <v>449</v>
      </c>
      <c r="K33" s="241" t="s">
        <v>449</v>
      </c>
      <c r="L33" s="260" t="s">
        <v>597</v>
      </c>
    </row>
    <row r="34" spans="2:12" ht="16.2" customHeight="1" x14ac:dyDescent="0.3">
      <c r="B34" s="213">
        <v>24</v>
      </c>
      <c r="C34" s="63" t="s">
        <v>377</v>
      </c>
      <c r="D34" s="95" t="s">
        <v>401</v>
      </c>
      <c r="E34" s="95" t="s">
        <v>491</v>
      </c>
      <c r="F34" s="90" t="s">
        <v>564</v>
      </c>
      <c r="H34" s="81"/>
      <c r="I34" s="82"/>
      <c r="J34" s="82" t="s">
        <v>450</v>
      </c>
      <c r="K34" s="82"/>
      <c r="L34" s="261"/>
    </row>
    <row r="35" spans="2:12" ht="16.2" customHeight="1" thickBot="1" x14ac:dyDescent="0.35">
      <c r="B35" s="213">
        <v>25</v>
      </c>
      <c r="C35" s="63" t="s">
        <v>377</v>
      </c>
      <c r="D35" s="95" t="s">
        <v>402</v>
      </c>
      <c r="E35" s="95" t="s">
        <v>492</v>
      </c>
      <c r="F35" s="90" t="s">
        <v>565</v>
      </c>
      <c r="H35" s="75">
        <v>20</v>
      </c>
      <c r="I35" s="63" t="s">
        <v>377</v>
      </c>
      <c r="J35" s="241" t="s">
        <v>451</v>
      </c>
      <c r="K35" s="241" t="s">
        <v>526</v>
      </c>
      <c r="L35" s="260" t="s">
        <v>598</v>
      </c>
    </row>
    <row r="36" spans="2:12" ht="16.2" customHeight="1" x14ac:dyDescent="0.3">
      <c r="B36" s="213">
        <v>26</v>
      </c>
      <c r="C36" s="63" t="s">
        <v>377</v>
      </c>
      <c r="D36" s="95" t="s">
        <v>403</v>
      </c>
      <c r="E36" s="95" t="s">
        <v>493</v>
      </c>
      <c r="F36" s="90" t="s">
        <v>566</v>
      </c>
      <c r="H36" s="78"/>
      <c r="I36" s="79" t="s">
        <v>5</v>
      </c>
      <c r="J36" s="79" t="s">
        <v>452</v>
      </c>
      <c r="K36" s="79"/>
      <c r="L36" s="259"/>
    </row>
    <row r="37" spans="2:12" ht="16.2" customHeight="1" x14ac:dyDescent="0.3">
      <c r="B37" s="214"/>
      <c r="C37" s="238" t="s">
        <v>5</v>
      </c>
      <c r="D37" s="91" t="s">
        <v>404</v>
      </c>
      <c r="E37" s="91"/>
      <c r="F37" s="91"/>
      <c r="H37" s="83">
        <v>21</v>
      </c>
      <c r="I37" s="63" t="s">
        <v>377</v>
      </c>
      <c r="J37" s="241" t="s">
        <v>453</v>
      </c>
      <c r="K37" s="241" t="s">
        <v>527</v>
      </c>
      <c r="L37" s="260" t="s">
        <v>599</v>
      </c>
    </row>
    <row r="38" spans="2:12" ht="16.2" customHeight="1" thickBot="1" x14ac:dyDescent="0.35">
      <c r="B38" s="213">
        <v>27</v>
      </c>
      <c r="C38" s="63" t="s">
        <v>377</v>
      </c>
      <c r="D38" s="95" t="s">
        <v>405</v>
      </c>
      <c r="E38" s="95" t="s">
        <v>488</v>
      </c>
      <c r="F38" s="90" t="s">
        <v>567</v>
      </c>
      <c r="H38" s="83">
        <v>22</v>
      </c>
      <c r="I38" s="63" t="s">
        <v>377</v>
      </c>
      <c r="J38" s="241" t="s">
        <v>454</v>
      </c>
      <c r="K38" s="241" t="s">
        <v>528</v>
      </c>
      <c r="L38" s="260" t="s">
        <v>600</v>
      </c>
    </row>
    <row r="39" spans="2:12" ht="16.2" customHeight="1" x14ac:dyDescent="0.3">
      <c r="B39" s="213">
        <v>28</v>
      </c>
      <c r="C39" s="63" t="s">
        <v>377</v>
      </c>
      <c r="D39" s="95" t="s">
        <v>405</v>
      </c>
      <c r="E39" s="95" t="s">
        <v>489</v>
      </c>
      <c r="F39" s="90" t="s">
        <v>568</v>
      </c>
      <c r="H39" s="78"/>
      <c r="I39" s="79" t="s">
        <v>22</v>
      </c>
      <c r="J39" s="79" t="s">
        <v>455</v>
      </c>
      <c r="K39" s="79"/>
      <c r="L39" s="259"/>
    </row>
    <row r="40" spans="2:12" ht="16.2" customHeight="1" thickBot="1" x14ac:dyDescent="0.35">
      <c r="B40" s="213">
        <v>29</v>
      </c>
      <c r="C40" s="63" t="s">
        <v>377</v>
      </c>
      <c r="D40" s="95" t="s">
        <v>406</v>
      </c>
      <c r="E40" s="95" t="s">
        <v>487</v>
      </c>
      <c r="F40" s="90" t="s">
        <v>569</v>
      </c>
      <c r="H40" s="83">
        <v>23</v>
      </c>
      <c r="I40" s="63" t="s">
        <v>377</v>
      </c>
      <c r="J40" s="241" t="s">
        <v>456</v>
      </c>
      <c r="K40" s="241" t="s">
        <v>529</v>
      </c>
      <c r="L40" s="260" t="s">
        <v>601</v>
      </c>
    </row>
    <row r="41" spans="2:12" ht="16.2" customHeight="1" x14ac:dyDescent="0.3">
      <c r="B41" s="213">
        <v>30</v>
      </c>
      <c r="C41" s="63" t="s">
        <v>377</v>
      </c>
      <c r="D41" s="203" t="s">
        <v>407</v>
      </c>
      <c r="E41" s="203" t="s">
        <v>486</v>
      </c>
      <c r="F41" s="90" t="s">
        <v>570</v>
      </c>
      <c r="H41" s="78"/>
      <c r="I41" s="79" t="s">
        <v>5</v>
      </c>
      <c r="J41" s="79" t="s">
        <v>457</v>
      </c>
      <c r="K41" s="79"/>
      <c r="L41" s="259"/>
    </row>
    <row r="42" spans="2:12" ht="16.2" customHeight="1" x14ac:dyDescent="0.3">
      <c r="B42" s="214"/>
      <c r="C42" s="237" t="s">
        <v>5</v>
      </c>
      <c r="D42" s="195" t="s">
        <v>408</v>
      </c>
      <c r="E42" s="195"/>
      <c r="F42" s="195"/>
      <c r="H42" s="83">
        <v>24</v>
      </c>
      <c r="I42" s="63" t="s">
        <v>377</v>
      </c>
      <c r="J42" s="241" t="s">
        <v>458</v>
      </c>
      <c r="K42" s="241" t="s">
        <v>530</v>
      </c>
      <c r="L42" s="260" t="s">
        <v>602</v>
      </c>
    </row>
    <row r="43" spans="2:12" ht="16.2" customHeight="1" thickBot="1" x14ac:dyDescent="0.35">
      <c r="B43" s="213">
        <v>31</v>
      </c>
      <c r="C43" s="63" t="s">
        <v>377</v>
      </c>
      <c r="D43" s="90" t="s">
        <v>409</v>
      </c>
      <c r="E43" s="90" t="s">
        <v>484</v>
      </c>
      <c r="F43" s="90" t="s">
        <v>571</v>
      </c>
      <c r="H43" s="83">
        <v>25</v>
      </c>
      <c r="I43" s="63" t="s">
        <v>377</v>
      </c>
      <c r="J43" s="242" t="s">
        <v>459</v>
      </c>
      <c r="K43" s="242" t="s">
        <v>531</v>
      </c>
      <c r="L43" s="260" t="s">
        <v>603</v>
      </c>
    </row>
    <row r="44" spans="2:12" ht="16.2" customHeight="1" x14ac:dyDescent="0.3">
      <c r="B44" s="210">
        <v>32</v>
      </c>
      <c r="C44" s="63" t="s">
        <v>377</v>
      </c>
      <c r="D44" s="90" t="s">
        <v>410</v>
      </c>
      <c r="E44" s="90" t="s">
        <v>485</v>
      </c>
      <c r="F44" s="90" t="s">
        <v>572</v>
      </c>
      <c r="H44" s="78"/>
      <c r="I44" s="79" t="s">
        <v>5</v>
      </c>
      <c r="J44" s="79" t="s">
        <v>460</v>
      </c>
      <c r="K44" s="79"/>
      <c r="L44" s="259"/>
    </row>
    <row r="45" spans="2:12" ht="16.2" customHeight="1" x14ac:dyDescent="0.3">
      <c r="B45" s="252"/>
      <c r="C45" s="237" t="s">
        <v>5</v>
      </c>
      <c r="D45" s="195" t="s">
        <v>411</v>
      </c>
      <c r="E45" s="195"/>
      <c r="F45" s="195"/>
      <c r="H45" s="84">
        <v>26</v>
      </c>
      <c r="I45" s="63" t="s">
        <v>377</v>
      </c>
      <c r="J45" s="239" t="s">
        <v>461</v>
      </c>
      <c r="K45" s="239" t="s">
        <v>532</v>
      </c>
      <c r="L45" s="260" t="s">
        <v>604</v>
      </c>
    </row>
    <row r="46" spans="2:12" ht="16.2" customHeight="1" x14ac:dyDescent="0.3">
      <c r="B46" s="115"/>
      <c r="C46" s="62" t="s">
        <v>5</v>
      </c>
      <c r="D46" s="89" t="s">
        <v>412</v>
      </c>
      <c r="E46" s="89"/>
      <c r="F46" s="89"/>
      <c r="H46" s="84">
        <v>27</v>
      </c>
      <c r="I46" s="63" t="s">
        <v>377</v>
      </c>
      <c r="J46" s="239" t="s">
        <v>462</v>
      </c>
      <c r="K46" s="239" t="s">
        <v>533</v>
      </c>
      <c r="L46" s="260" t="s">
        <v>605</v>
      </c>
    </row>
    <row r="47" spans="2:12" ht="16.2" customHeight="1" thickBot="1" x14ac:dyDescent="0.35">
      <c r="B47" s="210">
        <v>33</v>
      </c>
      <c r="C47" s="61" t="s">
        <v>377</v>
      </c>
      <c r="D47" s="90" t="s">
        <v>413</v>
      </c>
      <c r="E47" s="90" t="s">
        <v>413</v>
      </c>
      <c r="F47" s="90" t="s">
        <v>573</v>
      </c>
      <c r="H47" s="84">
        <v>28</v>
      </c>
      <c r="I47" s="63" t="s">
        <v>377</v>
      </c>
      <c r="J47" s="239" t="s">
        <v>463</v>
      </c>
      <c r="K47" s="239" t="s">
        <v>534</v>
      </c>
      <c r="L47" s="260" t="s">
        <v>606</v>
      </c>
    </row>
    <row r="48" spans="2:12" ht="16.2" customHeight="1" x14ac:dyDescent="0.3">
      <c r="B48" s="210">
        <v>34</v>
      </c>
      <c r="C48" s="61" t="s">
        <v>377</v>
      </c>
      <c r="D48" s="90" t="s">
        <v>414</v>
      </c>
      <c r="E48" s="90" t="s">
        <v>414</v>
      </c>
      <c r="F48" s="90" t="s">
        <v>574</v>
      </c>
      <c r="H48" s="78"/>
      <c r="I48" s="79" t="s">
        <v>5</v>
      </c>
      <c r="J48" s="79" t="s">
        <v>464</v>
      </c>
      <c r="K48" s="79"/>
      <c r="L48" s="259"/>
    </row>
    <row r="49" spans="2:12" ht="16.2" customHeight="1" x14ac:dyDescent="0.3">
      <c r="B49" s="115"/>
      <c r="C49" s="62" t="s">
        <v>377</v>
      </c>
      <c r="D49" s="89" t="s">
        <v>415</v>
      </c>
      <c r="E49" s="89"/>
      <c r="F49" s="89"/>
      <c r="H49" s="84">
        <v>29</v>
      </c>
      <c r="I49" s="63" t="s">
        <v>377</v>
      </c>
      <c r="J49" s="239" t="s">
        <v>465</v>
      </c>
      <c r="K49" s="239" t="s">
        <v>535</v>
      </c>
      <c r="L49" s="260" t="s">
        <v>607</v>
      </c>
    </row>
    <row r="50" spans="2:12" ht="16.2" customHeight="1" thickBot="1" x14ac:dyDescent="0.35">
      <c r="B50" s="210">
        <v>35</v>
      </c>
      <c r="C50" s="61" t="s">
        <v>377</v>
      </c>
      <c r="D50" s="90" t="s">
        <v>416</v>
      </c>
      <c r="E50" s="90" t="s">
        <v>416</v>
      </c>
      <c r="F50" s="90" t="s">
        <v>575</v>
      </c>
      <c r="H50" s="84">
        <v>30</v>
      </c>
      <c r="I50" s="63" t="s">
        <v>377</v>
      </c>
      <c r="J50" s="239" t="s">
        <v>466</v>
      </c>
      <c r="K50" s="239" t="s">
        <v>536</v>
      </c>
      <c r="L50" s="260" t="s">
        <v>608</v>
      </c>
    </row>
    <row r="51" spans="2:12" ht="16.2" customHeight="1" thickBot="1" x14ac:dyDescent="0.35">
      <c r="B51" s="210">
        <v>36</v>
      </c>
      <c r="C51" s="65" t="s">
        <v>377</v>
      </c>
      <c r="D51" s="97" t="s">
        <v>417</v>
      </c>
      <c r="E51" s="97" t="s">
        <v>417</v>
      </c>
      <c r="F51" s="90" t="s">
        <v>576</v>
      </c>
      <c r="H51" s="78"/>
      <c r="I51" s="79"/>
      <c r="J51" s="79" t="s">
        <v>467</v>
      </c>
      <c r="K51" s="79"/>
      <c r="L51" s="259"/>
    </row>
    <row r="52" spans="2:12" ht="16.2" customHeight="1" thickBot="1" x14ac:dyDescent="0.35">
      <c r="B52" s="211"/>
      <c r="C52" s="236" t="s">
        <v>5</v>
      </c>
      <c r="D52" s="98" t="s">
        <v>418</v>
      </c>
      <c r="E52" s="98"/>
      <c r="F52" s="98"/>
      <c r="H52" s="256">
        <v>31</v>
      </c>
      <c r="I52" s="63" t="s">
        <v>377</v>
      </c>
      <c r="J52" s="257" t="s">
        <v>409</v>
      </c>
      <c r="K52" s="257" t="s">
        <v>540</v>
      </c>
      <c r="L52" s="260" t="s">
        <v>609</v>
      </c>
    </row>
    <row r="53" spans="2:12" ht="16.2" customHeight="1" x14ac:dyDescent="0.3">
      <c r="B53" s="213">
        <v>37</v>
      </c>
      <c r="C53" s="63" t="s">
        <v>377</v>
      </c>
      <c r="D53" s="95" t="s">
        <v>419</v>
      </c>
      <c r="E53" s="95" t="s">
        <v>483</v>
      </c>
      <c r="F53" s="95" t="s">
        <v>577</v>
      </c>
      <c r="H53" s="78"/>
      <c r="I53" s="79"/>
      <c r="J53" s="79" t="s">
        <v>468</v>
      </c>
      <c r="K53" s="79"/>
      <c r="L53" s="259"/>
    </row>
    <row r="54" spans="2:12" ht="16.2" customHeight="1" thickBot="1" x14ac:dyDescent="0.35">
      <c r="B54" s="212">
        <v>38</v>
      </c>
      <c r="C54" s="65" t="s">
        <v>377</v>
      </c>
      <c r="D54" s="97" t="s">
        <v>420</v>
      </c>
      <c r="E54" s="97" t="s">
        <v>482</v>
      </c>
      <c r="F54" s="97" t="s">
        <v>578</v>
      </c>
      <c r="H54" s="256">
        <v>32</v>
      </c>
      <c r="I54" s="63" t="s">
        <v>377</v>
      </c>
      <c r="J54" s="257" t="s">
        <v>469</v>
      </c>
      <c r="K54" s="257" t="s">
        <v>537</v>
      </c>
      <c r="L54" s="260" t="s">
        <v>610</v>
      </c>
    </row>
    <row r="55" spans="2:12" ht="14.4" thickBot="1" x14ac:dyDescent="0.35">
      <c r="H55" s="87">
        <v>33</v>
      </c>
      <c r="I55" s="63" t="s">
        <v>377</v>
      </c>
      <c r="J55" s="240" t="s">
        <v>470</v>
      </c>
      <c r="K55" s="240" t="s">
        <v>538</v>
      </c>
      <c r="L55" s="260" t="s">
        <v>611</v>
      </c>
    </row>
    <row r="56" spans="2:12" x14ac:dyDescent="0.3">
      <c r="H56" s="78"/>
      <c r="I56" s="79"/>
      <c r="J56" s="79" t="s">
        <v>474</v>
      </c>
      <c r="K56" s="79"/>
      <c r="L56" s="259"/>
    </row>
    <row r="57" spans="2:12" ht="14.4" thickBot="1" x14ac:dyDescent="0.35">
      <c r="H57" s="256">
        <v>34</v>
      </c>
      <c r="I57" s="63" t="s">
        <v>377</v>
      </c>
      <c r="J57" s="257" t="s">
        <v>475</v>
      </c>
      <c r="K57" s="257" t="s">
        <v>539</v>
      </c>
      <c r="L57" s="260" t="s">
        <v>612</v>
      </c>
    </row>
    <row r="58" spans="2:12" x14ac:dyDescent="0.3">
      <c r="H58" s="78"/>
      <c r="I58" s="79"/>
      <c r="J58" s="79" t="s">
        <v>471</v>
      </c>
      <c r="K58" s="79"/>
      <c r="L58" s="259"/>
    </row>
    <row r="59" spans="2:12" x14ac:dyDescent="0.3">
      <c r="H59" s="256">
        <v>35</v>
      </c>
      <c r="I59" s="63" t="s">
        <v>377</v>
      </c>
      <c r="J59" s="257" t="s">
        <v>472</v>
      </c>
      <c r="K59" s="257" t="s">
        <v>472</v>
      </c>
      <c r="L59" s="260" t="s">
        <v>613</v>
      </c>
    </row>
    <row r="60" spans="2:12" ht="14.4" thickBot="1" x14ac:dyDescent="0.35">
      <c r="H60" s="87">
        <v>36</v>
      </c>
      <c r="I60" s="63" t="s">
        <v>377</v>
      </c>
      <c r="J60" s="240" t="s">
        <v>473</v>
      </c>
      <c r="K60" s="240" t="s">
        <v>473</v>
      </c>
      <c r="L60" s="260" t="s">
        <v>614</v>
      </c>
    </row>
    <row r="61" spans="2:12" x14ac:dyDescent="0.3">
      <c r="H61" s="78"/>
      <c r="I61" s="79"/>
      <c r="J61" s="79" t="s">
        <v>476</v>
      </c>
      <c r="K61" s="79"/>
      <c r="L61" s="259"/>
    </row>
    <row r="62" spans="2:12" ht="14.4" thickBot="1" x14ac:dyDescent="0.35">
      <c r="H62" s="256">
        <v>37</v>
      </c>
      <c r="I62" s="63" t="s">
        <v>377</v>
      </c>
      <c r="J62" s="257" t="s">
        <v>477</v>
      </c>
      <c r="K62" s="257" t="s">
        <v>477</v>
      </c>
      <c r="L62" s="260" t="s">
        <v>615</v>
      </c>
    </row>
    <row r="63" spans="2:12" x14ac:dyDescent="0.3">
      <c r="H63" s="78"/>
      <c r="I63" s="79" t="s">
        <v>5</v>
      </c>
      <c r="J63" s="79" t="s">
        <v>478</v>
      </c>
      <c r="K63" s="79"/>
      <c r="L63" s="259"/>
    </row>
    <row r="64" spans="2:12" x14ac:dyDescent="0.3">
      <c r="H64" s="75">
        <v>38</v>
      </c>
      <c r="I64" s="61" t="s">
        <v>377</v>
      </c>
      <c r="J64" s="239" t="s">
        <v>479</v>
      </c>
      <c r="K64" s="239" t="s">
        <v>479</v>
      </c>
      <c r="L64" s="260" t="s">
        <v>616</v>
      </c>
    </row>
    <row r="65" spans="8:12" x14ac:dyDescent="0.3">
      <c r="H65" s="75">
        <v>39</v>
      </c>
      <c r="I65" s="61" t="s">
        <v>377</v>
      </c>
      <c r="J65" s="239" t="s">
        <v>480</v>
      </c>
      <c r="K65" s="239" t="s">
        <v>480</v>
      </c>
      <c r="L65" s="260" t="s">
        <v>617</v>
      </c>
    </row>
    <row r="66" spans="8:12" x14ac:dyDescent="0.3">
      <c r="H66" s="75">
        <v>40</v>
      </c>
      <c r="I66" s="61" t="s">
        <v>377</v>
      </c>
      <c r="J66" s="239" t="s">
        <v>481</v>
      </c>
      <c r="K66" s="239" t="s">
        <v>481</v>
      </c>
      <c r="L66" s="260" t="s">
        <v>618</v>
      </c>
    </row>
  </sheetData>
  <mergeCells count="10">
    <mergeCell ref="L2:L3"/>
    <mergeCell ref="E2:E3"/>
    <mergeCell ref="F2:F3"/>
    <mergeCell ref="K2:K3"/>
    <mergeCell ref="B2:B3"/>
    <mergeCell ref="C2:C3"/>
    <mergeCell ref="D2:D3"/>
    <mergeCell ref="H2:H3"/>
    <mergeCell ref="I2:I3"/>
    <mergeCell ref="J2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3.8" x14ac:dyDescent="0.3"/>
  <cols>
    <col min="2" max="2" width="10.44140625" customWidth="1"/>
    <col min="3" max="3" width="48.6640625" customWidth="1"/>
  </cols>
  <sheetData>
    <row r="3" spans="2:3" x14ac:dyDescent="0.3">
      <c r="C3" t="s">
        <v>102</v>
      </c>
    </row>
    <row r="4" spans="2:3" x14ac:dyDescent="0.3">
      <c r="B4" t="s">
        <v>11</v>
      </c>
      <c r="C4" t="s">
        <v>79</v>
      </c>
    </row>
    <row r="5" spans="2:3" x14ac:dyDescent="0.3">
      <c r="B5" t="s">
        <v>11</v>
      </c>
      <c r="C5" t="s">
        <v>80</v>
      </c>
    </row>
    <row r="6" spans="2:3" x14ac:dyDescent="0.3">
      <c r="B6" t="s">
        <v>11</v>
      </c>
      <c r="C6" t="s">
        <v>81</v>
      </c>
    </row>
    <row r="7" spans="2:3" x14ac:dyDescent="0.3">
      <c r="B7" t="s">
        <v>26</v>
      </c>
      <c r="C7" t="s">
        <v>71</v>
      </c>
    </row>
    <row r="8" spans="2:3" x14ac:dyDescent="0.3">
      <c r="B8" t="s">
        <v>24</v>
      </c>
      <c r="C8" t="s">
        <v>72</v>
      </c>
    </row>
    <row r="9" spans="2:3" x14ac:dyDescent="0.3">
      <c r="B9" t="s">
        <v>24</v>
      </c>
      <c r="C9" t="s">
        <v>73</v>
      </c>
    </row>
    <row r="10" spans="2:3" x14ac:dyDescent="0.3">
      <c r="B10" t="s">
        <v>21</v>
      </c>
      <c r="C10" t="s">
        <v>74</v>
      </c>
    </row>
    <row r="11" spans="2:3" x14ac:dyDescent="0.3">
      <c r="B11" t="s">
        <v>9</v>
      </c>
      <c r="C11" t="s">
        <v>77</v>
      </c>
    </row>
    <row r="12" spans="2:3" x14ac:dyDescent="0.3">
      <c r="B12" t="s">
        <v>22</v>
      </c>
      <c r="C12" t="s">
        <v>76</v>
      </c>
    </row>
    <row r="13" spans="2:3" x14ac:dyDescent="0.3">
      <c r="B13" t="s">
        <v>26</v>
      </c>
      <c r="C13" t="s">
        <v>70</v>
      </c>
    </row>
    <row r="14" spans="2:3" x14ac:dyDescent="0.3">
      <c r="B14" t="s">
        <v>26</v>
      </c>
      <c r="C14" t="s">
        <v>68</v>
      </c>
    </row>
    <row r="15" spans="2:3" x14ac:dyDescent="0.3">
      <c r="B15" t="s">
        <v>26</v>
      </c>
      <c r="C15" t="s">
        <v>69</v>
      </c>
    </row>
    <row r="16" spans="2:3" x14ac:dyDescent="0.3">
      <c r="B16" t="s">
        <v>44</v>
      </c>
      <c r="C16" t="s">
        <v>58</v>
      </c>
    </row>
    <row r="17" spans="2:3" x14ac:dyDescent="0.3">
      <c r="B17" t="s">
        <v>22</v>
      </c>
      <c r="C17" t="s">
        <v>59</v>
      </c>
    </row>
    <row r="18" spans="2:3" x14ac:dyDescent="0.3">
      <c r="B18" t="s">
        <v>22</v>
      </c>
      <c r="C18" t="s">
        <v>60</v>
      </c>
    </row>
    <row r="19" spans="2:3" x14ac:dyDescent="0.3">
      <c r="B19" t="s">
        <v>21</v>
      </c>
      <c r="C19" t="s">
        <v>48</v>
      </c>
    </row>
    <row r="20" spans="2:3" x14ac:dyDescent="0.3">
      <c r="B20" t="s">
        <v>21</v>
      </c>
      <c r="C20" t="s">
        <v>50</v>
      </c>
    </row>
    <row r="21" spans="2:3" x14ac:dyDescent="0.3">
      <c r="B21" t="s">
        <v>26</v>
      </c>
      <c r="C21" t="s">
        <v>86</v>
      </c>
    </row>
    <row r="22" spans="2:3" x14ac:dyDescent="0.3">
      <c r="B22" t="s">
        <v>26</v>
      </c>
      <c r="C22" t="s">
        <v>87</v>
      </c>
    </row>
    <row r="23" spans="2:3" x14ac:dyDescent="0.3">
      <c r="B23" t="s">
        <v>26</v>
      </c>
      <c r="C23" t="s">
        <v>88</v>
      </c>
    </row>
    <row r="24" spans="2:3" x14ac:dyDescent="0.3">
      <c r="B24" t="s">
        <v>83</v>
      </c>
      <c r="C24" t="s">
        <v>95</v>
      </c>
    </row>
    <row r="25" spans="2:3" x14ac:dyDescent="0.3">
      <c r="B25" t="s">
        <v>26</v>
      </c>
      <c r="C25" t="s">
        <v>68</v>
      </c>
    </row>
    <row r="28" spans="2:3" x14ac:dyDescent="0.3">
      <c r="C28" t="s">
        <v>103</v>
      </c>
    </row>
    <row r="29" spans="2:3" x14ac:dyDescent="0.3">
      <c r="B29" t="s">
        <v>19</v>
      </c>
      <c r="C29" t="s">
        <v>61</v>
      </c>
    </row>
    <row r="30" spans="2:3" x14ac:dyDescent="0.3">
      <c r="B30" t="s">
        <v>21</v>
      </c>
      <c r="C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ZAMÓWIENIE POLMLEK </vt:lpstr>
      <vt:lpstr>ZAMÓWIENIE POLMLEK_HORECA</vt:lpstr>
      <vt:lpstr>ZAMÓWIENIE SERY CEKO_GOLISZEW</vt:lpstr>
      <vt:lpstr>ZAMÓWIENIE JAGR</vt:lpstr>
      <vt:lpstr>ZAMÓWIENIE JAGR_HORECA</vt:lpstr>
      <vt:lpstr>Arkusz3</vt:lpstr>
      <vt:lpstr>Arkusz1</vt:lpstr>
      <vt:lpstr>'ZAMÓWIENIE JAGR'!Obszar_wydruku</vt:lpstr>
      <vt:lpstr>'ZAMÓWIENIE JAGR_HORECA'!Obszar_wydruku</vt:lpstr>
      <vt:lpstr>'ZAMÓWIENIE POLMLEK '!Obszar_wydruku</vt:lpstr>
      <vt:lpstr>'ZAMÓWIENIE POLMLEK_HORECA'!Obszar_wydruku</vt:lpstr>
      <vt:lpstr>'ZAMÓWIENIE SERY CEKO_GOLISZEW'!Obszar_wydruku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2023-01-25T13:10:14Z</dcterms:modified>
</cp:coreProperties>
</file>